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autoCompressPictures="0"/>
  <bookViews>
    <workbookView xWindow="-40" yWindow="0" windowWidth="25600" windowHeight="15520" tabRatio="500"/>
  </bookViews>
  <sheets>
    <sheet name="Backlog" sheetId="1" r:id="rId1"/>
  </sheets>
  <definedNames>
    <definedName name="_xlnm._FilterDatabase" localSheetId="0" hidden="1">Backlog!$C$6:$D$6</definedName>
  </definedNames>
  <calcPr calcId="140001" concurrentCalc="0"/>
  <extLst>
    <ext xmlns:mx="http://schemas.microsoft.com/office/mac/excel/2008/main" uri="{7523E5D3-25F3-A5E0-1632-64F254C22452}">
      <mx:CRTarget Flags="-1"/>
      <mx:ArchID Flags="2"/>
    </ext>
  </extLst>
</workbook>
</file>

<file path=xl/calcChain.xml><?xml version="1.0" encoding="utf-8"?>
<calcChain xmlns="http://schemas.openxmlformats.org/spreadsheetml/2006/main">
  <c r="AF7" i="1" l="1"/>
  <c r="AA54" i="1"/>
  <c r="AB54" i="1"/>
  <c r="AC54" i="1"/>
  <c r="AF54" i="1"/>
  <c r="AG54" i="1"/>
  <c r="AH54" i="1"/>
  <c r="R54" i="1"/>
  <c r="AE54" i="1"/>
  <c r="AA53" i="1"/>
  <c r="AB53" i="1"/>
  <c r="AC53" i="1"/>
  <c r="AF53" i="1"/>
  <c r="AG53" i="1"/>
  <c r="AH53" i="1"/>
  <c r="R53" i="1"/>
  <c r="AE53" i="1"/>
  <c r="AA52" i="1"/>
  <c r="AB52" i="1"/>
  <c r="AC52" i="1"/>
  <c r="AF52" i="1"/>
  <c r="AG52" i="1"/>
  <c r="AH52" i="1"/>
  <c r="R52" i="1"/>
  <c r="AE52" i="1"/>
  <c r="AA51" i="1"/>
  <c r="AB51" i="1"/>
  <c r="AC51" i="1"/>
  <c r="AF51" i="1"/>
  <c r="AG51" i="1"/>
  <c r="AH51" i="1"/>
  <c r="R51" i="1"/>
  <c r="AE51" i="1"/>
  <c r="AA50" i="1"/>
  <c r="AB50" i="1"/>
  <c r="AC50" i="1"/>
  <c r="AF50" i="1"/>
  <c r="AG50" i="1"/>
  <c r="AH50" i="1"/>
  <c r="R50" i="1"/>
  <c r="AE50" i="1"/>
  <c r="AA49" i="1"/>
  <c r="AB49" i="1"/>
  <c r="AC49" i="1"/>
  <c r="AF49" i="1"/>
  <c r="AG49" i="1"/>
  <c r="AH49" i="1"/>
  <c r="R49" i="1"/>
  <c r="AE49" i="1"/>
  <c r="AA48" i="1"/>
  <c r="AB48" i="1"/>
  <c r="AC48" i="1"/>
  <c r="AF48" i="1"/>
  <c r="AG48" i="1"/>
  <c r="AH48" i="1"/>
  <c r="R48" i="1"/>
  <c r="AE48" i="1"/>
  <c r="AA47" i="1"/>
  <c r="AB47" i="1"/>
  <c r="AC47" i="1"/>
  <c r="AF47" i="1"/>
  <c r="AG47" i="1"/>
  <c r="AH47" i="1"/>
  <c r="R47" i="1"/>
  <c r="AE47" i="1"/>
  <c r="AA46" i="1"/>
  <c r="AB46" i="1"/>
  <c r="AC46" i="1"/>
  <c r="AF46" i="1"/>
  <c r="AG46" i="1"/>
  <c r="AH46" i="1"/>
  <c r="R46" i="1"/>
  <c r="AE46" i="1"/>
  <c r="AA45" i="1"/>
  <c r="AB45" i="1"/>
  <c r="AC45" i="1"/>
  <c r="AF45" i="1"/>
  <c r="AG45" i="1"/>
  <c r="AH45" i="1"/>
  <c r="R45" i="1"/>
  <c r="AE45" i="1"/>
  <c r="AA44" i="1"/>
  <c r="AB44" i="1"/>
  <c r="AC44" i="1"/>
  <c r="AF44" i="1"/>
  <c r="AG44" i="1"/>
  <c r="AH44" i="1"/>
  <c r="R44" i="1"/>
  <c r="AE44" i="1"/>
  <c r="AA43" i="1"/>
  <c r="AB43" i="1"/>
  <c r="AC43" i="1"/>
  <c r="AF43" i="1"/>
  <c r="AG43" i="1"/>
  <c r="AH43" i="1"/>
  <c r="R43" i="1"/>
  <c r="AE43" i="1"/>
  <c r="AA42" i="1"/>
  <c r="AB42" i="1"/>
  <c r="AC42" i="1"/>
  <c r="AF42" i="1"/>
  <c r="AG42" i="1"/>
  <c r="AH42" i="1"/>
  <c r="R42" i="1"/>
  <c r="AE42" i="1"/>
  <c r="AA41" i="1"/>
  <c r="AB41" i="1"/>
  <c r="AC41" i="1"/>
  <c r="AF41" i="1"/>
  <c r="AG41" i="1"/>
  <c r="AH41" i="1"/>
  <c r="R41" i="1"/>
  <c r="AE41" i="1"/>
  <c r="AA40" i="1"/>
  <c r="AB40" i="1"/>
  <c r="AC40" i="1"/>
  <c r="AF40" i="1"/>
  <c r="AG40" i="1"/>
  <c r="AH40" i="1"/>
  <c r="R40" i="1"/>
  <c r="AE40" i="1"/>
  <c r="AA39" i="1"/>
  <c r="AB39" i="1"/>
  <c r="AC39" i="1"/>
  <c r="AF39" i="1"/>
  <c r="AG39" i="1"/>
  <c r="AH39" i="1"/>
  <c r="R39" i="1"/>
  <c r="AE39" i="1"/>
  <c r="AA38" i="1"/>
  <c r="AB38" i="1"/>
  <c r="AC38" i="1"/>
  <c r="AF38" i="1"/>
  <c r="AG38" i="1"/>
  <c r="AH38" i="1"/>
  <c r="R38" i="1"/>
  <c r="AE38" i="1"/>
  <c r="AA37" i="1"/>
  <c r="AB37" i="1"/>
  <c r="AC37" i="1"/>
  <c r="AF37" i="1"/>
  <c r="AG37" i="1"/>
  <c r="AH37" i="1"/>
  <c r="R37" i="1"/>
  <c r="AE37" i="1"/>
  <c r="AA36" i="1"/>
  <c r="AB36" i="1"/>
  <c r="AC36" i="1"/>
  <c r="AF36" i="1"/>
  <c r="AG36" i="1"/>
  <c r="AH36" i="1"/>
  <c r="R36" i="1"/>
  <c r="AE36" i="1"/>
  <c r="AA35" i="1"/>
  <c r="AB35" i="1"/>
  <c r="AC35" i="1"/>
  <c r="AF35" i="1"/>
  <c r="AG35" i="1"/>
  <c r="AH35" i="1"/>
  <c r="R35" i="1"/>
  <c r="AE35" i="1"/>
  <c r="AA34" i="1"/>
  <c r="AB34" i="1"/>
  <c r="AC34" i="1"/>
  <c r="AF34" i="1"/>
  <c r="AG34" i="1"/>
  <c r="AH34" i="1"/>
  <c r="R34" i="1"/>
  <c r="AE34" i="1"/>
  <c r="AA33" i="1"/>
  <c r="AB33" i="1"/>
  <c r="AC33" i="1"/>
  <c r="AF33" i="1"/>
  <c r="AG33" i="1"/>
  <c r="AH33" i="1"/>
  <c r="R33" i="1"/>
  <c r="AE33" i="1"/>
  <c r="AA32" i="1"/>
  <c r="AB32" i="1"/>
  <c r="AC32" i="1"/>
  <c r="AF32" i="1"/>
  <c r="AG32" i="1"/>
  <c r="AH32" i="1"/>
  <c r="R32" i="1"/>
  <c r="AE32" i="1"/>
  <c r="AA31" i="1"/>
  <c r="AB31" i="1"/>
  <c r="AC31" i="1"/>
  <c r="AF31" i="1"/>
  <c r="AG31" i="1"/>
  <c r="AH31" i="1"/>
  <c r="R31" i="1"/>
  <c r="AE31" i="1"/>
  <c r="AA30" i="1"/>
  <c r="AB30" i="1"/>
  <c r="AC30" i="1"/>
  <c r="AF30" i="1"/>
  <c r="AG30" i="1"/>
  <c r="AH30" i="1"/>
  <c r="R30" i="1"/>
  <c r="AE30" i="1"/>
  <c r="AA29" i="1"/>
  <c r="AB29" i="1"/>
  <c r="AC29" i="1"/>
  <c r="AF29" i="1"/>
  <c r="AG29" i="1"/>
  <c r="AH29" i="1"/>
  <c r="R29" i="1"/>
  <c r="AE29" i="1"/>
  <c r="AA28" i="1"/>
  <c r="AB28" i="1"/>
  <c r="AC28" i="1"/>
  <c r="AF28" i="1"/>
  <c r="AG28" i="1"/>
  <c r="AH28" i="1"/>
  <c r="R28" i="1"/>
  <c r="AE28" i="1"/>
  <c r="AA27" i="1"/>
  <c r="AB27" i="1"/>
  <c r="AC27" i="1"/>
  <c r="AF27" i="1"/>
  <c r="AG27" i="1"/>
  <c r="AH27" i="1"/>
  <c r="R27" i="1"/>
  <c r="AE27" i="1"/>
  <c r="AA26" i="1"/>
  <c r="AB26" i="1"/>
  <c r="AC26" i="1"/>
  <c r="AF26" i="1"/>
  <c r="AG26" i="1"/>
  <c r="AH26" i="1"/>
  <c r="R26" i="1"/>
  <c r="AE26" i="1"/>
  <c r="AA25" i="1"/>
  <c r="AB25" i="1"/>
  <c r="AC25" i="1"/>
  <c r="AF25" i="1"/>
  <c r="AG25" i="1"/>
  <c r="AH25" i="1"/>
  <c r="R25" i="1"/>
  <c r="AE25" i="1"/>
  <c r="AA24" i="1"/>
  <c r="AB24" i="1"/>
  <c r="AC24" i="1"/>
  <c r="AF24" i="1"/>
  <c r="AG24" i="1"/>
  <c r="AH24" i="1"/>
  <c r="R24" i="1"/>
  <c r="AE24" i="1"/>
  <c r="AA23" i="1"/>
  <c r="AB23" i="1"/>
  <c r="AC23" i="1"/>
  <c r="AF23" i="1"/>
  <c r="AG23" i="1"/>
  <c r="AH23" i="1"/>
  <c r="R23" i="1"/>
  <c r="AE23" i="1"/>
  <c r="AA22" i="1"/>
  <c r="AB22" i="1"/>
  <c r="AC22" i="1"/>
  <c r="AF22" i="1"/>
  <c r="AG22" i="1"/>
  <c r="AH22" i="1"/>
  <c r="R22" i="1"/>
  <c r="AE22" i="1"/>
  <c r="AA21" i="1"/>
  <c r="AB21" i="1"/>
  <c r="AC21" i="1"/>
  <c r="AF21" i="1"/>
  <c r="AG21" i="1"/>
  <c r="AH21" i="1"/>
  <c r="R21" i="1"/>
  <c r="AE21" i="1"/>
  <c r="AA20" i="1"/>
  <c r="AB20" i="1"/>
  <c r="AC20" i="1"/>
  <c r="AF20" i="1"/>
  <c r="AG20" i="1"/>
  <c r="AH20" i="1"/>
  <c r="R20" i="1"/>
  <c r="AE20" i="1"/>
  <c r="AA19" i="1"/>
  <c r="AB19" i="1"/>
  <c r="AC19" i="1"/>
  <c r="AF19" i="1"/>
  <c r="AG19" i="1"/>
  <c r="AH19" i="1"/>
  <c r="R19" i="1"/>
  <c r="AE19" i="1"/>
  <c r="AA18" i="1"/>
  <c r="AB18" i="1"/>
  <c r="AC18" i="1"/>
  <c r="AF18" i="1"/>
  <c r="AG18" i="1"/>
  <c r="AH18" i="1"/>
  <c r="R18" i="1"/>
  <c r="AE18" i="1"/>
  <c r="AA17" i="1"/>
  <c r="AB17" i="1"/>
  <c r="AC17" i="1"/>
  <c r="AF17" i="1"/>
  <c r="AG17" i="1"/>
  <c r="AH17" i="1"/>
  <c r="R17" i="1"/>
  <c r="AE17" i="1"/>
  <c r="AA16" i="1"/>
  <c r="AB16" i="1"/>
  <c r="AC16" i="1"/>
  <c r="AF16" i="1"/>
  <c r="AG16" i="1"/>
  <c r="AH16" i="1"/>
  <c r="R16" i="1"/>
  <c r="AE16" i="1"/>
  <c r="AA15" i="1"/>
  <c r="AB15" i="1"/>
  <c r="AC15" i="1"/>
  <c r="AF15" i="1"/>
  <c r="AG15" i="1"/>
  <c r="AH15" i="1"/>
  <c r="R15" i="1"/>
  <c r="AE15" i="1"/>
  <c r="AA14" i="1"/>
  <c r="AB14" i="1"/>
  <c r="AC14" i="1"/>
  <c r="AF14" i="1"/>
  <c r="AG14" i="1"/>
  <c r="AH14" i="1"/>
  <c r="R14" i="1"/>
  <c r="AE14" i="1"/>
  <c r="AA13" i="1"/>
  <c r="AB13" i="1"/>
  <c r="AC13" i="1"/>
  <c r="AF13" i="1"/>
  <c r="AG13" i="1"/>
  <c r="AH13" i="1"/>
  <c r="R13" i="1"/>
  <c r="AE13" i="1"/>
  <c r="AA12" i="1"/>
  <c r="AB12" i="1"/>
  <c r="AC12" i="1"/>
  <c r="AF12" i="1"/>
  <c r="AG12" i="1"/>
  <c r="AH12" i="1"/>
  <c r="R12" i="1"/>
  <c r="AE12" i="1"/>
  <c r="AA11" i="1"/>
  <c r="AB11" i="1"/>
  <c r="AC11" i="1"/>
  <c r="AF11" i="1"/>
  <c r="AG11" i="1"/>
  <c r="AH11" i="1"/>
  <c r="R11" i="1"/>
  <c r="AE11" i="1"/>
  <c r="AA10" i="1"/>
  <c r="AB10" i="1"/>
  <c r="AC10" i="1"/>
  <c r="AF10" i="1"/>
  <c r="AG10" i="1"/>
  <c r="AH10" i="1"/>
  <c r="R10" i="1"/>
  <c r="AE10" i="1"/>
  <c r="AA9" i="1"/>
  <c r="AB9" i="1"/>
  <c r="AC9" i="1"/>
  <c r="AF9" i="1"/>
  <c r="AG9" i="1"/>
  <c r="AH9" i="1"/>
  <c r="R9" i="1"/>
  <c r="AE9" i="1"/>
  <c r="AA8" i="1"/>
  <c r="AB8" i="1"/>
  <c r="AC8" i="1"/>
  <c r="AF8" i="1"/>
  <c r="AG8" i="1"/>
  <c r="AH8" i="1"/>
  <c r="R8" i="1"/>
  <c r="AE8" i="1"/>
  <c r="AA7" i="1"/>
  <c r="AC7" i="1"/>
  <c r="AB7" i="1"/>
  <c r="AG7" i="1"/>
  <c r="AH7" i="1"/>
  <c r="R7" i="1"/>
  <c r="AE7" i="1"/>
  <c r="AC4" i="1"/>
  <c r="AB4" i="1"/>
  <c r="AA4" i="1"/>
</calcChain>
</file>

<file path=xl/sharedStrings.xml><?xml version="1.0" encoding="utf-8"?>
<sst xmlns="http://schemas.openxmlformats.org/spreadsheetml/2006/main" count="46" uniqueCount="43">
  <si>
    <t>score_amt</t>
  </si>
  <si>
    <t>scoremax</t>
  </si>
  <si>
    <t>finaler score</t>
  </si>
  <si>
    <t>multiplikator aufwand</t>
  </si>
  <si>
    <t>multiplikator impact</t>
  </si>
  <si>
    <t>#</t>
  </si>
  <si>
    <t>-</t>
  </si>
  <si>
    <t>Ausspielung von UVPs wie schneller und sicherer Versand z.B. im Header- und Footerbereich, auf der Produktdetailseite, im Warenkorb, im Checkout.</t>
  </si>
  <si>
    <t>Device</t>
  </si>
  <si>
    <t>Desktop</t>
  </si>
  <si>
    <t>Seitentyp</t>
  </si>
  <si>
    <t>Sitewide</t>
  </si>
  <si>
    <t>Testhypothese</t>
  </si>
  <si>
    <t xml:space="preserve">Konzept </t>
  </si>
  <si>
    <t>Frontend</t>
  </si>
  <si>
    <t>Backend</t>
  </si>
  <si>
    <t>Sonstiges</t>
  </si>
  <si>
    <t>Visueller Kontrast</t>
  </si>
  <si>
    <r>
      <rPr>
        <b/>
        <sz val="11"/>
        <color theme="0"/>
        <rFont val="Arial"/>
      </rPr>
      <t>Behavior Patterns</t>
    </r>
    <r>
      <rPr>
        <b/>
        <sz val="12"/>
        <color theme="0"/>
        <rFont val="Arial"/>
      </rPr>
      <t xml:space="preserve"> </t>
    </r>
  </si>
  <si>
    <t>Traffic</t>
  </si>
  <si>
    <t>prim. KPI / Goal</t>
  </si>
  <si>
    <t>Anzahl Conversions p.a.</t>
  </si>
  <si>
    <t>Wert pro Conversion</t>
  </si>
  <si>
    <t>Uplift minimal</t>
  </si>
  <si>
    <t>Uplift realistisch</t>
  </si>
  <si>
    <t>Upflift maximal</t>
  </si>
  <si>
    <t>Effekt minimal</t>
  </si>
  <si>
    <t>Effekt realistisch</t>
  </si>
  <si>
    <t>Effekt maximal</t>
  </si>
  <si>
    <t>minimal</t>
  </si>
  <si>
    <t>realistisch</t>
  </si>
  <si>
    <t>maximal</t>
  </si>
  <si>
    <t>Sales Conversion</t>
  </si>
  <si>
    <t>Aufwand (1 minimal bis 5 sehr hoch)</t>
  </si>
  <si>
    <t>Impact  (1 minimal bis 5 sehr hoch)</t>
  </si>
  <si>
    <t>Kummulierter Wert</t>
  </si>
  <si>
    <t>All</t>
  </si>
  <si>
    <t>Newsletter</t>
  </si>
  <si>
    <t>Monetärer Score</t>
  </si>
  <si>
    <t>AI-Score (max. 100)</t>
  </si>
  <si>
    <t>Einblenden eines Exit-Intent Layers zur Steigerung der Newsletter-Anmeldungen mit 5 € Rabatt-Gutschein.</t>
  </si>
  <si>
    <t xml:space="preserve">Verhaltens Kontrast </t>
  </si>
  <si>
    <t>Audience /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</si>
</sst>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0.0%"/>
    <numFmt numFmtId="166" formatCode="_-* #,##0\ _€_-;\-* #,##0\ _€_-;_-* &quot;-&quot;??\ _€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 tint="-0.34998626667073579"/>
      <name val="TheSansOffice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Arial"/>
    </font>
    <font>
      <sz val="12"/>
      <color theme="1"/>
      <name val="Arial"/>
    </font>
    <font>
      <sz val="24"/>
      <color theme="0"/>
      <name val="Arial"/>
    </font>
    <font>
      <sz val="18"/>
      <color theme="0"/>
      <name val="Arial"/>
    </font>
    <font>
      <b/>
      <sz val="12"/>
      <color theme="0"/>
      <name val="Arial"/>
    </font>
    <font>
      <sz val="14"/>
      <name val="Arial"/>
    </font>
    <font>
      <sz val="14"/>
      <color theme="0" tint="-0.34998626667073579"/>
      <name val="Arial"/>
    </font>
    <font>
      <b/>
      <sz val="11"/>
      <color theme="0"/>
      <name val="Arial"/>
    </font>
    <font>
      <b/>
      <sz val="12"/>
      <color rgb="FFFFFFFF"/>
      <name val="Arial"/>
    </font>
    <font>
      <sz val="14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F000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F6F6F6"/>
      </left>
      <right style="thin">
        <color rgb="FFF6F6F6"/>
      </right>
      <top style="thin">
        <color rgb="FFF6F6F6"/>
      </top>
      <bottom style="thin">
        <color rgb="FFF6F6F6"/>
      </bottom>
      <diagonal/>
    </border>
    <border>
      <left style="thin">
        <color rgb="FFF6F6F6"/>
      </left>
      <right/>
      <top style="thin">
        <color rgb="FFF6F6F6"/>
      </top>
      <bottom/>
      <diagonal/>
    </border>
    <border>
      <left/>
      <right/>
      <top style="thin">
        <color rgb="FFF6F6F6"/>
      </top>
      <bottom/>
      <diagonal/>
    </border>
    <border>
      <left style="thin">
        <color rgb="FFF6F6F6"/>
      </left>
      <right/>
      <top/>
      <bottom style="thin">
        <color rgb="FFF6F6F6"/>
      </bottom>
      <diagonal/>
    </border>
    <border>
      <left/>
      <right/>
      <top/>
      <bottom style="thin">
        <color rgb="FFF6F6F6"/>
      </bottom>
      <diagonal/>
    </border>
    <border>
      <left style="thin">
        <color rgb="FFF6F6F6"/>
      </left>
      <right/>
      <top style="thin">
        <color rgb="FFF6F6F6"/>
      </top>
      <bottom style="thin">
        <color rgb="FFF6F6F6"/>
      </bottom>
      <diagonal/>
    </border>
    <border>
      <left/>
      <right style="thin">
        <color rgb="FFF6F6F6"/>
      </right>
      <top style="thin">
        <color rgb="FFF6F6F6"/>
      </top>
      <bottom style="thin">
        <color rgb="FFF6F6F6"/>
      </bottom>
      <diagonal/>
    </border>
    <border>
      <left/>
      <right/>
      <top style="thin">
        <color rgb="FFF6F6F6"/>
      </top>
      <bottom style="thin">
        <color rgb="FFF6F6F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 style="thin">
        <color rgb="FFF6F6F6"/>
      </left>
      <right/>
      <top/>
      <bottom/>
      <diagonal/>
    </border>
    <border>
      <left/>
      <right/>
      <top/>
      <bottom style="thin">
        <color rgb="FFE6E6E6"/>
      </bottom>
      <diagonal/>
    </border>
    <border>
      <left/>
      <right/>
      <top style="thin">
        <color rgb="FFE6E6E6"/>
      </top>
      <bottom/>
      <diagonal/>
    </border>
    <border>
      <left style="thin">
        <color rgb="FFE6E6E6"/>
      </left>
      <right/>
      <top/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/>
      <diagonal/>
    </border>
  </borders>
  <cellStyleXfs count="143">
    <xf numFmtId="0" fontId="0" fillId="0" borderId="0"/>
    <xf numFmtId="49" fontId="2" fillId="0" borderId="0" applyAlignment="0">
      <alignment vertical="center" wrapText="1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5" fillId="5" borderId="8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0" fillId="4" borderId="6" xfId="1" applyNumberFormat="1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9" fontId="11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10" fillId="4" borderId="1" xfId="1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vertical="center" wrapText="1"/>
    </xf>
    <xf numFmtId="49" fontId="11" fillId="4" borderId="7" xfId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49" fontId="10" fillId="4" borderId="7" xfId="1" applyNumberFormat="1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wrapText="1"/>
    </xf>
    <xf numFmtId="1" fontId="5" fillId="5" borderId="10" xfId="0" applyNumberFormat="1" applyFont="1" applyFill="1" applyBorder="1" applyAlignment="1">
      <alignment horizont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164" fontId="5" fillId="3" borderId="10" xfId="77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wrapText="1"/>
    </xf>
    <xf numFmtId="0" fontId="8" fillId="7" borderId="10" xfId="0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vertical="center" wrapText="1"/>
    </xf>
    <xf numFmtId="1" fontId="7" fillId="7" borderId="10" xfId="0" applyNumberFormat="1" applyFont="1" applyFill="1" applyBorder="1" applyAlignment="1">
      <alignment horizontal="center" wrapText="1"/>
    </xf>
    <xf numFmtId="1" fontId="9" fillId="7" borderId="10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9" fontId="5" fillId="3" borderId="10" xfId="78" applyNumberFormat="1" applyFont="1" applyFill="1" applyBorder="1" applyAlignment="1">
      <alignment horizontal="center" vertical="center" wrapText="1"/>
    </xf>
    <xf numFmtId="166" fontId="5" fillId="3" borderId="10" xfId="76" applyNumberFormat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wrapText="1"/>
    </xf>
    <xf numFmtId="164" fontId="9" fillId="6" borderId="10" xfId="0" applyNumberFormat="1" applyFont="1" applyFill="1" applyBorder="1" applyAlignment="1">
      <alignment horizontal="center" vertical="center" wrapText="1"/>
    </xf>
    <xf numFmtId="164" fontId="13" fillId="8" borderId="10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left" wrapText="1"/>
    </xf>
    <xf numFmtId="1" fontId="7" fillId="6" borderId="13" xfId="0" applyNumberFormat="1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left" wrapText="1"/>
    </xf>
    <xf numFmtId="0" fontId="8" fillId="6" borderId="12" xfId="0" applyFont="1" applyFill="1" applyBorder="1" applyAlignment="1">
      <alignment horizontal="left" wrapText="1"/>
    </xf>
    <xf numFmtId="1" fontId="7" fillId="6" borderId="12" xfId="0" applyNumberFormat="1" applyFont="1" applyFill="1" applyBorder="1" applyAlignment="1">
      <alignment horizontal="center" wrapText="1"/>
    </xf>
    <xf numFmtId="164" fontId="9" fillId="6" borderId="12" xfId="0" applyNumberFormat="1" applyFont="1" applyFill="1" applyBorder="1" applyAlignment="1">
      <alignment horizont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65" fontId="5" fillId="7" borderId="10" xfId="78" applyNumberFormat="1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143">
    <cellStyle name="Besuchter Link" xfId="3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Dezimal" xfId="76" builtinId="3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Prozent" xfId="78" builtinId="5"/>
    <cellStyle name="Reduziert" xfId="1"/>
    <cellStyle name="Standard" xfId="0" builtinId="0"/>
    <cellStyle name="Währung" xfId="77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761999</xdr:colOff>
      <xdr:row>1</xdr:row>
      <xdr:rowOff>516468</xdr:rowOff>
    </xdr:from>
    <xdr:to>
      <xdr:col>17</xdr:col>
      <xdr:colOff>936358</xdr:colOff>
      <xdr:row>1</xdr:row>
      <xdr:rowOff>1270001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4932" y="736601"/>
          <a:ext cx="5745425" cy="75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zoomScale="75" zoomScaleNormal="75" zoomScalePageLayoutView="75" workbookViewId="0">
      <pane xSplit="2" ySplit="6" topLeftCell="C7" activePane="bottomRight" state="frozen"/>
      <selection activeCell="B1" sqref="B1"/>
      <selection pane="topRight" activeCell="C1" sqref="C1"/>
      <selection pane="bottomLeft" activeCell="B6" sqref="B6"/>
      <selection pane="bottomRight" activeCell="E7" sqref="E7"/>
    </sheetView>
  </sheetViews>
  <sheetFormatPr baseColWidth="10" defaultRowHeight="17" x14ac:dyDescent="0"/>
  <cols>
    <col min="1" max="1" width="5.33203125" style="7" hidden="1" customWidth="1"/>
    <col min="2" max="2" width="3.5" style="7" customWidth="1"/>
    <col min="3" max="3" width="19.6640625" style="26" customWidth="1"/>
    <col min="4" max="5" width="19.6640625" style="29" customWidth="1"/>
    <col min="6" max="6" width="72.1640625" style="27" customWidth="1"/>
    <col min="7" max="7" width="2.6640625" style="27" customWidth="1"/>
    <col min="8" max="11" width="13.5" style="28" customWidth="1"/>
    <col min="12" max="12" width="2.6640625" style="28" customWidth="1"/>
    <col min="13" max="16" width="13.5" style="28" customWidth="1"/>
    <col min="17" max="17" width="2.6640625" style="28" customWidth="1"/>
    <col min="18" max="18" width="14.1640625" style="36" customWidth="1"/>
    <col min="19" max="19" width="2.6640625" style="36" customWidth="1"/>
    <col min="20" max="25" width="18.33203125" style="28" customWidth="1"/>
    <col min="26" max="26" width="2.6640625" style="28" customWidth="1"/>
    <col min="27" max="29" width="18.33203125" style="28" customWidth="1"/>
    <col min="30" max="30" width="2.6640625" style="17" customWidth="1"/>
    <col min="31" max="31" width="15.33203125" style="8" bestFit="1" customWidth="1"/>
    <col min="32" max="36" width="14.1640625" style="28" hidden="1" customWidth="1"/>
    <col min="37" max="16384" width="10.83203125" style="8"/>
  </cols>
  <sheetData>
    <row r="1" spans="1:36" s="1" customFormat="1">
      <c r="C1" s="19"/>
      <c r="D1" s="19"/>
      <c r="E1" s="19"/>
      <c r="F1" s="18"/>
      <c r="G1" s="18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4"/>
      <c r="T1" s="33"/>
      <c r="U1" s="33"/>
      <c r="V1" s="33"/>
      <c r="W1" s="33"/>
      <c r="X1" s="33"/>
      <c r="Y1" s="33"/>
      <c r="Z1" s="33"/>
      <c r="AA1" s="33"/>
      <c r="AB1" s="33"/>
      <c r="AC1" s="33"/>
      <c r="AF1" s="33"/>
      <c r="AG1" s="33"/>
      <c r="AH1" s="33"/>
      <c r="AI1" s="33"/>
      <c r="AJ1" s="33"/>
    </row>
    <row r="2" spans="1:36" s="3" customFormat="1" ht="113" customHeight="1">
      <c r="A2" s="2"/>
      <c r="B2" s="12"/>
      <c r="C2" s="61"/>
      <c r="D2" s="62"/>
      <c r="E2" s="62"/>
      <c r="F2" s="62"/>
      <c r="G2" s="62"/>
      <c r="H2" s="57"/>
      <c r="I2" s="57"/>
      <c r="J2" s="57"/>
      <c r="K2" s="57"/>
      <c r="L2" s="57"/>
      <c r="M2" s="57"/>
      <c r="N2" s="57"/>
      <c r="O2" s="57"/>
      <c r="P2" s="57"/>
      <c r="Q2" s="57"/>
      <c r="R2" s="63"/>
      <c r="S2" s="63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39"/>
      <c r="AG2" s="39"/>
      <c r="AH2" s="39"/>
      <c r="AI2" s="39"/>
      <c r="AJ2" s="39"/>
    </row>
    <row r="3" spans="1:36" s="43" customFormat="1" ht="40" customHeight="1">
      <c r="A3" s="42"/>
      <c r="B3" s="12"/>
      <c r="C3" s="64"/>
      <c r="D3" s="65"/>
      <c r="E3" s="65"/>
      <c r="F3" s="65"/>
      <c r="G3" s="65"/>
      <c r="H3" s="60"/>
      <c r="I3" s="60"/>
      <c r="J3" s="60"/>
      <c r="K3" s="60"/>
      <c r="L3" s="60"/>
      <c r="M3" s="60"/>
      <c r="N3" s="60"/>
      <c r="O3" s="60"/>
      <c r="P3" s="60"/>
      <c r="Q3" s="60"/>
      <c r="R3" s="66"/>
      <c r="S3" s="66"/>
      <c r="T3" s="60"/>
      <c r="U3" s="60"/>
      <c r="V3" s="60"/>
      <c r="W3" s="60"/>
      <c r="X3" s="60"/>
      <c r="Y3" s="60"/>
      <c r="Z3" s="60"/>
      <c r="AA3" s="67" t="s">
        <v>29</v>
      </c>
      <c r="AB3" s="67" t="s">
        <v>30</v>
      </c>
      <c r="AC3" s="67" t="s">
        <v>31</v>
      </c>
      <c r="AD3" s="60"/>
      <c r="AE3" s="60"/>
      <c r="AF3" s="39"/>
      <c r="AG3" s="39"/>
      <c r="AH3" s="39"/>
      <c r="AI3" s="39"/>
      <c r="AJ3" s="39"/>
    </row>
    <row r="4" spans="1:36" s="32" customFormat="1" ht="49" customHeight="1">
      <c r="A4" s="30"/>
      <c r="B4" s="31"/>
      <c r="C4" s="68"/>
      <c r="D4" s="46"/>
      <c r="E4" s="46"/>
      <c r="F4" s="46"/>
      <c r="G4" s="46"/>
      <c r="H4" s="69"/>
      <c r="I4" s="69"/>
      <c r="J4" s="69"/>
      <c r="K4" s="69"/>
      <c r="L4" s="46"/>
      <c r="M4" s="69"/>
      <c r="N4" s="70"/>
      <c r="O4" s="69"/>
      <c r="P4" s="69"/>
      <c r="Q4" s="46"/>
      <c r="R4" s="51"/>
      <c r="S4" s="51"/>
      <c r="T4" s="46"/>
      <c r="U4" s="46"/>
      <c r="V4" s="46"/>
      <c r="W4" s="46"/>
      <c r="X4" s="46"/>
      <c r="Y4" s="59" t="s">
        <v>35</v>
      </c>
      <c r="Z4" s="58"/>
      <c r="AA4" s="58">
        <f>SUM(AA7:AA54)</f>
        <v>380000.00000000012</v>
      </c>
      <c r="AB4" s="58">
        <f>SUM(AB7:AB54)</f>
        <v>1269999.9999999998</v>
      </c>
      <c r="AC4" s="58">
        <f>SUM(AC7:AC54)</f>
        <v>2160000</v>
      </c>
      <c r="AF4" s="20"/>
      <c r="AG4" s="20"/>
      <c r="AH4" s="20"/>
      <c r="AI4" s="20"/>
      <c r="AJ4" s="20"/>
    </row>
    <row r="5" spans="1:36" s="43" customFormat="1" ht="34" customHeight="1">
      <c r="A5" s="42"/>
      <c r="B5" s="12"/>
      <c r="C5" s="45"/>
      <c r="D5" s="45"/>
      <c r="E5" s="45"/>
      <c r="F5" s="45"/>
      <c r="G5" s="48"/>
      <c r="H5" s="76" t="s">
        <v>33</v>
      </c>
      <c r="I5" s="76"/>
      <c r="J5" s="76"/>
      <c r="K5" s="76"/>
      <c r="L5" s="48"/>
      <c r="M5" s="76" t="s">
        <v>34</v>
      </c>
      <c r="N5" s="76"/>
      <c r="O5" s="76"/>
      <c r="P5" s="76"/>
      <c r="Q5" s="48"/>
      <c r="R5" s="50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F5" s="44"/>
      <c r="AG5" s="44"/>
      <c r="AH5" s="44"/>
      <c r="AI5" s="44"/>
      <c r="AJ5" s="44"/>
    </row>
    <row r="6" spans="1:36" s="32" customFormat="1" ht="57" customHeight="1">
      <c r="A6" s="30" t="s">
        <v>5</v>
      </c>
      <c r="B6" s="31"/>
      <c r="C6" s="73" t="s">
        <v>8</v>
      </c>
      <c r="D6" s="74" t="s">
        <v>10</v>
      </c>
      <c r="E6" s="75" t="s">
        <v>42</v>
      </c>
      <c r="F6" s="20" t="s">
        <v>12</v>
      </c>
      <c r="G6" s="46"/>
      <c r="H6" s="53" t="s">
        <v>15</v>
      </c>
      <c r="I6" s="53" t="s">
        <v>14</v>
      </c>
      <c r="J6" s="53" t="s">
        <v>13</v>
      </c>
      <c r="K6" s="53" t="s">
        <v>16</v>
      </c>
      <c r="L6" s="46"/>
      <c r="M6" s="53" t="s">
        <v>17</v>
      </c>
      <c r="N6" s="54" t="s">
        <v>41</v>
      </c>
      <c r="O6" s="53" t="s">
        <v>18</v>
      </c>
      <c r="P6" s="53" t="s">
        <v>19</v>
      </c>
      <c r="Q6" s="46"/>
      <c r="R6" s="21" t="s">
        <v>39</v>
      </c>
      <c r="S6" s="51"/>
      <c r="T6" s="20" t="s">
        <v>20</v>
      </c>
      <c r="U6" s="20" t="s">
        <v>21</v>
      </c>
      <c r="V6" s="20" t="s">
        <v>22</v>
      </c>
      <c r="W6" s="20" t="s">
        <v>23</v>
      </c>
      <c r="X6" s="20" t="s">
        <v>24</v>
      </c>
      <c r="Y6" s="20" t="s">
        <v>25</v>
      </c>
      <c r="Z6" s="40"/>
      <c r="AA6" s="20" t="s">
        <v>26</v>
      </c>
      <c r="AB6" s="20" t="s">
        <v>27</v>
      </c>
      <c r="AC6" s="20" t="s">
        <v>28</v>
      </c>
      <c r="AE6" s="20" t="s">
        <v>38</v>
      </c>
      <c r="AF6" s="20" t="s">
        <v>0</v>
      </c>
      <c r="AG6" s="20" t="s">
        <v>1</v>
      </c>
      <c r="AH6" s="20" t="s">
        <v>2</v>
      </c>
      <c r="AI6" s="20" t="s">
        <v>3</v>
      </c>
      <c r="AJ6" s="20" t="s">
        <v>4</v>
      </c>
    </row>
    <row r="7" spans="1:36" s="5" customFormat="1" ht="57" customHeight="1">
      <c r="A7" s="4">
        <v>2</v>
      </c>
      <c r="B7" s="4"/>
      <c r="C7" s="22" t="s">
        <v>9</v>
      </c>
      <c r="D7" s="25" t="s">
        <v>11</v>
      </c>
      <c r="E7" s="72" t="s">
        <v>36</v>
      </c>
      <c r="F7" s="23" t="s">
        <v>7</v>
      </c>
      <c r="G7" s="47"/>
      <c r="H7" s="24">
        <v>2</v>
      </c>
      <c r="I7" s="24">
        <v>3</v>
      </c>
      <c r="J7" s="24">
        <v>2</v>
      </c>
      <c r="K7" s="24">
        <v>2</v>
      </c>
      <c r="L7" s="49"/>
      <c r="M7" s="24">
        <v>4</v>
      </c>
      <c r="N7" s="24">
        <v>3</v>
      </c>
      <c r="O7" s="24">
        <v>3</v>
      </c>
      <c r="P7" s="24">
        <v>4</v>
      </c>
      <c r="Q7" s="49"/>
      <c r="R7" s="35">
        <f t="shared" ref="R7:R54" si="0">IF(H7&gt;0,AH7,0)</f>
        <v>65.625</v>
      </c>
      <c r="S7" s="52"/>
      <c r="T7" s="24" t="s">
        <v>32</v>
      </c>
      <c r="U7" s="56">
        <v>350000</v>
      </c>
      <c r="V7" s="41">
        <v>80</v>
      </c>
      <c r="W7" s="55">
        <v>0.01</v>
      </c>
      <c r="X7" s="55">
        <v>0.04</v>
      </c>
      <c r="Y7" s="55">
        <v>7.0000000000000007E-2</v>
      </c>
      <c r="Z7" s="71"/>
      <c r="AA7" s="41">
        <f t="shared" ref="AA7:AA54" si="1">(($U7*(1+W7))-$U7)*$V7</f>
        <v>280000</v>
      </c>
      <c r="AB7" s="41">
        <f t="shared" ref="AB7:AB54" si="2">(($U7*(1+X7))-$U7)*$V7</f>
        <v>1120000</v>
      </c>
      <c r="AC7" s="41">
        <f t="shared" ref="AC7:AC54" si="3">(($U7*(1+Y7))-$U7)*$V7</f>
        <v>1960000</v>
      </c>
      <c r="AD7" s="13"/>
      <c r="AE7" s="35">
        <f>AVERAGE(AA7:AC7)*R7/100000</f>
        <v>735</v>
      </c>
      <c r="AF7" s="37">
        <f>((5-H7)*AI7)+((5-I7)*AI7)+((5-J7)*AI7)+((5-K7)*AI7)+((M7-1)*AJ7)+((N7-1)*AJ7)+((O7-1)*AJ7)+((P7-1)*AJ7)</f>
        <v>21</v>
      </c>
      <c r="AG7" s="37">
        <f t="shared" ref="AG7:AG19" si="4">4*AI7+4*AI7+4*AI7+4*AI7+4*AJ7+4*AJ7+4*AJ7+4*AJ7</f>
        <v>32</v>
      </c>
      <c r="AH7" s="38">
        <f t="shared" ref="AH7:AH19" si="5">(100*AF7)/AG7</f>
        <v>65.625</v>
      </c>
      <c r="AI7" s="37">
        <v>1</v>
      </c>
      <c r="AJ7" s="37">
        <v>1</v>
      </c>
    </row>
    <row r="8" spans="1:36" s="5" customFormat="1" ht="57" customHeight="1">
      <c r="A8" s="4">
        <v>1</v>
      </c>
      <c r="B8" s="4"/>
      <c r="C8" s="22" t="s">
        <v>9</v>
      </c>
      <c r="D8" s="25" t="s">
        <v>11</v>
      </c>
      <c r="E8" s="72" t="s">
        <v>36</v>
      </c>
      <c r="F8" s="23" t="s">
        <v>40</v>
      </c>
      <c r="G8" s="47"/>
      <c r="H8" s="24">
        <v>2</v>
      </c>
      <c r="I8" s="24">
        <v>3</v>
      </c>
      <c r="J8" s="24">
        <v>2</v>
      </c>
      <c r="K8" s="24">
        <v>2</v>
      </c>
      <c r="L8" s="49"/>
      <c r="M8" s="24">
        <v>4</v>
      </c>
      <c r="N8" s="24">
        <v>3</v>
      </c>
      <c r="O8" s="24">
        <v>3</v>
      </c>
      <c r="P8" s="24">
        <v>4</v>
      </c>
      <c r="Q8" s="49"/>
      <c r="R8" s="35">
        <f t="shared" si="0"/>
        <v>65.625</v>
      </c>
      <c r="S8" s="52"/>
      <c r="T8" s="24" t="s">
        <v>37</v>
      </c>
      <c r="U8" s="56">
        <v>200000</v>
      </c>
      <c r="V8" s="41">
        <v>5</v>
      </c>
      <c r="W8" s="55">
        <v>0.1</v>
      </c>
      <c r="X8" s="55">
        <v>0.15</v>
      </c>
      <c r="Y8" s="55">
        <v>0.2</v>
      </c>
      <c r="Z8" s="71"/>
      <c r="AA8" s="41">
        <f t="shared" si="1"/>
        <v>100000.00000000015</v>
      </c>
      <c r="AB8" s="41">
        <f t="shared" si="2"/>
        <v>149999.99999999985</v>
      </c>
      <c r="AC8" s="41">
        <f t="shared" si="3"/>
        <v>200000</v>
      </c>
      <c r="AD8" s="13"/>
      <c r="AE8" s="35">
        <f>AVERAGE(AA8:AC8)*R8/100000</f>
        <v>98.4375</v>
      </c>
      <c r="AF8" s="37">
        <f t="shared" ref="AF7:AF54" si="6">((5-H8)*AI8)+((5-I8)*AI8)+((5-J8)*AI8)+((5-K8)*AI8)+((M8-1)*AJ8)+((N8-1)*AJ8)+((O8-1)*AJ8)+((P8-1)*AJ8)</f>
        <v>21</v>
      </c>
      <c r="AG8" s="37">
        <f t="shared" si="4"/>
        <v>32</v>
      </c>
      <c r="AH8" s="38">
        <f t="shared" si="5"/>
        <v>65.625</v>
      </c>
      <c r="AI8" s="37">
        <v>1</v>
      </c>
      <c r="AJ8" s="37">
        <v>1</v>
      </c>
    </row>
    <row r="9" spans="1:36" s="5" customFormat="1" ht="57" customHeight="1">
      <c r="A9" s="4">
        <v>4</v>
      </c>
      <c r="B9" s="4"/>
      <c r="C9" s="22"/>
      <c r="D9" s="25"/>
      <c r="E9" s="25"/>
      <c r="F9" s="23"/>
      <c r="G9" s="47"/>
      <c r="H9" s="24">
        <v>1</v>
      </c>
      <c r="I9" s="24">
        <v>1</v>
      </c>
      <c r="J9" s="24">
        <v>1</v>
      </c>
      <c r="K9" s="24">
        <v>1</v>
      </c>
      <c r="L9" s="49"/>
      <c r="M9" s="24">
        <v>1</v>
      </c>
      <c r="N9" s="24">
        <v>1</v>
      </c>
      <c r="O9" s="24">
        <v>1</v>
      </c>
      <c r="P9" s="24">
        <v>1</v>
      </c>
      <c r="Q9" s="49"/>
      <c r="R9" s="35">
        <f t="shared" si="0"/>
        <v>50</v>
      </c>
      <c r="S9" s="52"/>
      <c r="T9" s="24"/>
      <c r="U9" s="56"/>
      <c r="V9" s="41"/>
      <c r="W9" s="55"/>
      <c r="X9" s="55"/>
      <c r="Y9" s="55"/>
      <c r="Z9" s="71"/>
      <c r="AA9" s="41">
        <f t="shared" si="1"/>
        <v>0</v>
      </c>
      <c r="AB9" s="41">
        <f t="shared" si="2"/>
        <v>0</v>
      </c>
      <c r="AC9" s="41">
        <f t="shared" si="3"/>
        <v>0</v>
      </c>
      <c r="AD9" s="13"/>
      <c r="AE9" s="35">
        <f>AVERAGE(AA9:AC9)*R9/100000</f>
        <v>0</v>
      </c>
      <c r="AF9" s="37">
        <f t="shared" si="6"/>
        <v>16</v>
      </c>
      <c r="AG9" s="37">
        <f t="shared" si="4"/>
        <v>32</v>
      </c>
      <c r="AH9" s="38">
        <f t="shared" si="5"/>
        <v>50</v>
      </c>
      <c r="AI9" s="37">
        <v>1</v>
      </c>
      <c r="AJ9" s="37">
        <v>1</v>
      </c>
    </row>
    <row r="10" spans="1:36" s="5" customFormat="1" ht="57" customHeight="1">
      <c r="A10" s="6">
        <v>3</v>
      </c>
      <c r="B10" s="6"/>
      <c r="C10" s="22"/>
      <c r="D10" s="25"/>
      <c r="E10" s="25"/>
      <c r="F10" s="23"/>
      <c r="G10" s="47"/>
      <c r="H10" s="24">
        <v>1</v>
      </c>
      <c r="I10" s="24">
        <v>1</v>
      </c>
      <c r="J10" s="24">
        <v>1</v>
      </c>
      <c r="K10" s="24">
        <v>1</v>
      </c>
      <c r="L10" s="49"/>
      <c r="M10" s="24">
        <v>1</v>
      </c>
      <c r="N10" s="24">
        <v>1</v>
      </c>
      <c r="O10" s="24">
        <v>1</v>
      </c>
      <c r="P10" s="24">
        <v>1</v>
      </c>
      <c r="Q10" s="49"/>
      <c r="R10" s="35">
        <f t="shared" si="0"/>
        <v>50</v>
      </c>
      <c r="S10" s="52"/>
      <c r="T10" s="24"/>
      <c r="U10" s="56"/>
      <c r="V10" s="41"/>
      <c r="W10" s="55"/>
      <c r="X10" s="55"/>
      <c r="Y10" s="55"/>
      <c r="Z10" s="71"/>
      <c r="AA10" s="41">
        <f t="shared" si="1"/>
        <v>0</v>
      </c>
      <c r="AB10" s="41">
        <f t="shared" si="2"/>
        <v>0</v>
      </c>
      <c r="AC10" s="41">
        <f t="shared" si="3"/>
        <v>0</v>
      </c>
      <c r="AD10" s="13"/>
      <c r="AE10" s="35">
        <f>AVERAGE(AA10:AC10)*R10/100000</f>
        <v>0</v>
      </c>
      <c r="AF10" s="37">
        <f t="shared" si="6"/>
        <v>16</v>
      </c>
      <c r="AG10" s="37">
        <f t="shared" si="4"/>
        <v>32</v>
      </c>
      <c r="AH10" s="38">
        <f t="shared" si="5"/>
        <v>50</v>
      </c>
      <c r="AI10" s="37">
        <v>1</v>
      </c>
      <c r="AJ10" s="37">
        <v>1</v>
      </c>
    </row>
    <row r="11" spans="1:36" s="5" customFormat="1" ht="57" customHeight="1">
      <c r="A11" s="4">
        <v>6</v>
      </c>
      <c r="B11" s="4"/>
      <c r="C11" s="22"/>
      <c r="D11" s="25"/>
      <c r="E11" s="25"/>
      <c r="F11" s="23"/>
      <c r="G11" s="47"/>
      <c r="H11" s="24">
        <v>1</v>
      </c>
      <c r="I11" s="24">
        <v>1</v>
      </c>
      <c r="J11" s="24">
        <v>1</v>
      </c>
      <c r="K11" s="24">
        <v>1</v>
      </c>
      <c r="L11" s="49"/>
      <c r="M11" s="24">
        <v>1</v>
      </c>
      <c r="N11" s="24">
        <v>1</v>
      </c>
      <c r="O11" s="24">
        <v>1</v>
      </c>
      <c r="P11" s="24">
        <v>1</v>
      </c>
      <c r="Q11" s="49"/>
      <c r="R11" s="35">
        <f t="shared" si="0"/>
        <v>50</v>
      </c>
      <c r="S11" s="52"/>
      <c r="T11" s="24"/>
      <c r="U11" s="56"/>
      <c r="V11" s="41"/>
      <c r="W11" s="55"/>
      <c r="X11" s="55"/>
      <c r="Y11" s="55"/>
      <c r="Z11" s="71"/>
      <c r="AA11" s="41">
        <f t="shared" si="1"/>
        <v>0</v>
      </c>
      <c r="AB11" s="41">
        <f t="shared" si="2"/>
        <v>0</v>
      </c>
      <c r="AC11" s="41">
        <f t="shared" si="3"/>
        <v>0</v>
      </c>
      <c r="AD11" s="13"/>
      <c r="AE11" s="35">
        <f>AVERAGE(AA11:AC11)*R11/100000</f>
        <v>0</v>
      </c>
      <c r="AF11" s="37">
        <f t="shared" si="6"/>
        <v>16</v>
      </c>
      <c r="AG11" s="37">
        <f t="shared" si="4"/>
        <v>32</v>
      </c>
      <c r="AH11" s="38">
        <f t="shared" si="5"/>
        <v>50</v>
      </c>
      <c r="AI11" s="37">
        <v>1</v>
      </c>
      <c r="AJ11" s="37">
        <v>1</v>
      </c>
    </row>
    <row r="12" spans="1:36" s="5" customFormat="1" ht="57" customHeight="1">
      <c r="A12" s="4">
        <v>10</v>
      </c>
      <c r="B12" s="4"/>
      <c r="C12" s="22"/>
      <c r="D12" s="25"/>
      <c r="E12" s="25"/>
      <c r="F12" s="23"/>
      <c r="G12" s="47"/>
      <c r="H12" s="24">
        <v>1</v>
      </c>
      <c r="I12" s="24">
        <v>1</v>
      </c>
      <c r="J12" s="24">
        <v>1</v>
      </c>
      <c r="K12" s="24">
        <v>1</v>
      </c>
      <c r="L12" s="49"/>
      <c r="M12" s="24">
        <v>1</v>
      </c>
      <c r="N12" s="24">
        <v>1</v>
      </c>
      <c r="O12" s="24">
        <v>1</v>
      </c>
      <c r="P12" s="24">
        <v>1</v>
      </c>
      <c r="Q12" s="49"/>
      <c r="R12" s="35">
        <f t="shared" si="0"/>
        <v>50</v>
      </c>
      <c r="S12" s="52"/>
      <c r="T12" s="24"/>
      <c r="U12" s="56"/>
      <c r="V12" s="41"/>
      <c r="W12" s="55"/>
      <c r="X12" s="55"/>
      <c r="Y12" s="55"/>
      <c r="Z12" s="71"/>
      <c r="AA12" s="41">
        <f t="shared" si="1"/>
        <v>0</v>
      </c>
      <c r="AB12" s="41">
        <f t="shared" si="2"/>
        <v>0</v>
      </c>
      <c r="AC12" s="41">
        <f t="shared" si="3"/>
        <v>0</v>
      </c>
      <c r="AD12" s="13"/>
      <c r="AE12" s="35">
        <f>AVERAGE(AA12:AC12)*R12/100000</f>
        <v>0</v>
      </c>
      <c r="AF12" s="37">
        <f t="shared" si="6"/>
        <v>16</v>
      </c>
      <c r="AG12" s="37">
        <f t="shared" si="4"/>
        <v>32</v>
      </c>
      <c r="AH12" s="38">
        <f t="shared" si="5"/>
        <v>50</v>
      </c>
      <c r="AI12" s="37">
        <v>1</v>
      </c>
      <c r="AJ12" s="37">
        <v>1</v>
      </c>
    </row>
    <row r="13" spans="1:36" s="5" customFormat="1" ht="57" customHeight="1">
      <c r="A13" s="4">
        <v>5</v>
      </c>
      <c r="B13" s="4"/>
      <c r="C13" s="22"/>
      <c r="D13" s="25"/>
      <c r="E13" s="25"/>
      <c r="F13" s="23"/>
      <c r="G13" s="47"/>
      <c r="H13" s="24">
        <v>1</v>
      </c>
      <c r="I13" s="24">
        <v>1</v>
      </c>
      <c r="J13" s="24">
        <v>1</v>
      </c>
      <c r="K13" s="24">
        <v>1</v>
      </c>
      <c r="L13" s="49"/>
      <c r="M13" s="24">
        <v>1</v>
      </c>
      <c r="N13" s="24">
        <v>1</v>
      </c>
      <c r="O13" s="24">
        <v>1</v>
      </c>
      <c r="P13" s="24">
        <v>1</v>
      </c>
      <c r="Q13" s="49"/>
      <c r="R13" s="35">
        <f t="shared" si="0"/>
        <v>50</v>
      </c>
      <c r="S13" s="52"/>
      <c r="T13" s="24"/>
      <c r="U13" s="56"/>
      <c r="V13" s="41"/>
      <c r="W13" s="55"/>
      <c r="X13" s="55"/>
      <c r="Y13" s="55"/>
      <c r="Z13" s="71"/>
      <c r="AA13" s="41">
        <f t="shared" si="1"/>
        <v>0</v>
      </c>
      <c r="AB13" s="41">
        <f t="shared" si="2"/>
        <v>0</v>
      </c>
      <c r="AC13" s="41">
        <f t="shared" si="3"/>
        <v>0</v>
      </c>
      <c r="AD13" s="13"/>
      <c r="AE13" s="35">
        <f>AVERAGE(AA13:AC13)*R13/100000</f>
        <v>0</v>
      </c>
      <c r="AF13" s="37">
        <f t="shared" si="6"/>
        <v>16</v>
      </c>
      <c r="AG13" s="37">
        <f t="shared" si="4"/>
        <v>32</v>
      </c>
      <c r="AH13" s="38">
        <f t="shared" si="5"/>
        <v>50</v>
      </c>
      <c r="AI13" s="37">
        <v>1</v>
      </c>
      <c r="AJ13" s="37">
        <v>1</v>
      </c>
    </row>
    <row r="14" spans="1:36" s="5" customFormat="1" ht="57" customHeight="1">
      <c r="A14" s="4">
        <v>8</v>
      </c>
      <c r="B14" s="4"/>
      <c r="C14" s="22"/>
      <c r="D14" s="25"/>
      <c r="E14" s="25"/>
      <c r="F14" s="23"/>
      <c r="G14" s="47"/>
      <c r="H14" s="24">
        <v>1</v>
      </c>
      <c r="I14" s="24">
        <v>1</v>
      </c>
      <c r="J14" s="24">
        <v>1</v>
      </c>
      <c r="K14" s="24">
        <v>1</v>
      </c>
      <c r="L14" s="49"/>
      <c r="M14" s="24">
        <v>1</v>
      </c>
      <c r="N14" s="24">
        <v>1</v>
      </c>
      <c r="O14" s="24">
        <v>1</v>
      </c>
      <c r="P14" s="24">
        <v>1</v>
      </c>
      <c r="Q14" s="49"/>
      <c r="R14" s="35">
        <f t="shared" si="0"/>
        <v>50</v>
      </c>
      <c r="S14" s="52"/>
      <c r="T14" s="24"/>
      <c r="U14" s="56"/>
      <c r="V14" s="41"/>
      <c r="W14" s="55"/>
      <c r="X14" s="55"/>
      <c r="Y14" s="55"/>
      <c r="Z14" s="71"/>
      <c r="AA14" s="41">
        <f t="shared" si="1"/>
        <v>0</v>
      </c>
      <c r="AB14" s="41">
        <f t="shared" si="2"/>
        <v>0</v>
      </c>
      <c r="AC14" s="41">
        <f t="shared" si="3"/>
        <v>0</v>
      </c>
      <c r="AD14" s="13"/>
      <c r="AE14" s="35">
        <f>AVERAGE(AA14:AC14)*R14/100000</f>
        <v>0</v>
      </c>
      <c r="AF14" s="37">
        <f t="shared" si="6"/>
        <v>16</v>
      </c>
      <c r="AG14" s="37">
        <f t="shared" si="4"/>
        <v>32</v>
      </c>
      <c r="AH14" s="38">
        <f t="shared" si="5"/>
        <v>50</v>
      </c>
      <c r="AI14" s="37">
        <v>1</v>
      </c>
      <c r="AJ14" s="37">
        <v>1</v>
      </c>
    </row>
    <row r="15" spans="1:36" s="5" customFormat="1" ht="57" customHeight="1">
      <c r="A15" s="4">
        <v>9</v>
      </c>
      <c r="B15" s="4"/>
      <c r="C15" s="22"/>
      <c r="D15" s="25"/>
      <c r="E15" s="25"/>
      <c r="F15" s="23"/>
      <c r="G15" s="47"/>
      <c r="H15" s="24">
        <v>1</v>
      </c>
      <c r="I15" s="24">
        <v>1</v>
      </c>
      <c r="J15" s="24">
        <v>1</v>
      </c>
      <c r="K15" s="24">
        <v>1</v>
      </c>
      <c r="L15" s="49"/>
      <c r="M15" s="24">
        <v>1</v>
      </c>
      <c r="N15" s="24">
        <v>1</v>
      </c>
      <c r="O15" s="24">
        <v>1</v>
      </c>
      <c r="P15" s="24">
        <v>1</v>
      </c>
      <c r="Q15" s="49"/>
      <c r="R15" s="35">
        <f t="shared" si="0"/>
        <v>50</v>
      </c>
      <c r="S15" s="52"/>
      <c r="T15" s="24"/>
      <c r="U15" s="56"/>
      <c r="V15" s="41"/>
      <c r="W15" s="55"/>
      <c r="X15" s="55"/>
      <c r="Y15" s="55"/>
      <c r="Z15" s="71"/>
      <c r="AA15" s="41">
        <f t="shared" si="1"/>
        <v>0</v>
      </c>
      <c r="AB15" s="41">
        <f t="shared" si="2"/>
        <v>0</v>
      </c>
      <c r="AC15" s="41">
        <f t="shared" si="3"/>
        <v>0</v>
      </c>
      <c r="AD15" s="13"/>
      <c r="AE15" s="35">
        <f>AVERAGE(AA15:AC15)*R15/100000</f>
        <v>0</v>
      </c>
      <c r="AF15" s="37">
        <f t="shared" si="6"/>
        <v>16</v>
      </c>
      <c r="AG15" s="37">
        <f t="shared" si="4"/>
        <v>32</v>
      </c>
      <c r="AH15" s="38">
        <f t="shared" si="5"/>
        <v>50</v>
      </c>
      <c r="AI15" s="37">
        <v>1</v>
      </c>
      <c r="AJ15" s="37">
        <v>1</v>
      </c>
    </row>
    <row r="16" spans="1:36" s="5" customFormat="1" ht="57" customHeight="1">
      <c r="A16" s="4">
        <v>12</v>
      </c>
      <c r="B16" s="4"/>
      <c r="C16" s="22"/>
      <c r="D16" s="25"/>
      <c r="E16" s="25"/>
      <c r="F16" s="23"/>
      <c r="G16" s="47"/>
      <c r="H16" s="24">
        <v>1</v>
      </c>
      <c r="I16" s="24">
        <v>1</v>
      </c>
      <c r="J16" s="24">
        <v>1</v>
      </c>
      <c r="K16" s="24">
        <v>1</v>
      </c>
      <c r="L16" s="49"/>
      <c r="M16" s="24">
        <v>1</v>
      </c>
      <c r="N16" s="24">
        <v>1</v>
      </c>
      <c r="O16" s="24">
        <v>1</v>
      </c>
      <c r="P16" s="24">
        <v>1</v>
      </c>
      <c r="Q16" s="49"/>
      <c r="R16" s="35">
        <f t="shared" si="0"/>
        <v>50</v>
      </c>
      <c r="S16" s="52"/>
      <c r="T16" s="24"/>
      <c r="U16" s="56"/>
      <c r="V16" s="41"/>
      <c r="W16" s="55"/>
      <c r="X16" s="55"/>
      <c r="Y16" s="55"/>
      <c r="Z16" s="71"/>
      <c r="AA16" s="41">
        <f t="shared" si="1"/>
        <v>0</v>
      </c>
      <c r="AB16" s="41">
        <f t="shared" si="2"/>
        <v>0</v>
      </c>
      <c r="AC16" s="41">
        <f t="shared" si="3"/>
        <v>0</v>
      </c>
      <c r="AD16" s="13"/>
      <c r="AE16" s="35">
        <f>AVERAGE(AA16:AC16)*R16/100000</f>
        <v>0</v>
      </c>
      <c r="AF16" s="37">
        <f t="shared" si="6"/>
        <v>16</v>
      </c>
      <c r="AG16" s="37">
        <f t="shared" si="4"/>
        <v>32</v>
      </c>
      <c r="AH16" s="38">
        <f t="shared" si="5"/>
        <v>50</v>
      </c>
      <c r="AI16" s="37">
        <v>1</v>
      </c>
      <c r="AJ16" s="37">
        <v>1</v>
      </c>
    </row>
    <row r="17" spans="1:36" s="5" customFormat="1" ht="57" customHeight="1">
      <c r="A17" s="4">
        <v>11</v>
      </c>
      <c r="B17" s="4"/>
      <c r="C17" s="22"/>
      <c r="D17" s="25"/>
      <c r="E17" s="25"/>
      <c r="F17" s="23"/>
      <c r="G17" s="47"/>
      <c r="H17" s="24">
        <v>1</v>
      </c>
      <c r="I17" s="24">
        <v>1</v>
      </c>
      <c r="J17" s="24">
        <v>1</v>
      </c>
      <c r="K17" s="24">
        <v>1</v>
      </c>
      <c r="L17" s="49"/>
      <c r="M17" s="24">
        <v>1</v>
      </c>
      <c r="N17" s="24">
        <v>1</v>
      </c>
      <c r="O17" s="24">
        <v>1</v>
      </c>
      <c r="P17" s="24">
        <v>1</v>
      </c>
      <c r="Q17" s="49"/>
      <c r="R17" s="35">
        <f t="shared" si="0"/>
        <v>50</v>
      </c>
      <c r="S17" s="52"/>
      <c r="T17" s="24"/>
      <c r="U17" s="56"/>
      <c r="V17" s="41"/>
      <c r="W17" s="55"/>
      <c r="X17" s="55"/>
      <c r="Y17" s="55"/>
      <c r="Z17" s="71"/>
      <c r="AA17" s="41">
        <f t="shared" si="1"/>
        <v>0</v>
      </c>
      <c r="AB17" s="41">
        <f t="shared" si="2"/>
        <v>0</v>
      </c>
      <c r="AC17" s="41">
        <f t="shared" si="3"/>
        <v>0</v>
      </c>
      <c r="AD17" s="13"/>
      <c r="AE17" s="35">
        <f>AVERAGE(AA17:AC17)*R17/100000</f>
        <v>0</v>
      </c>
      <c r="AF17" s="37">
        <f t="shared" si="6"/>
        <v>16</v>
      </c>
      <c r="AG17" s="37">
        <f t="shared" si="4"/>
        <v>32</v>
      </c>
      <c r="AH17" s="38">
        <f t="shared" si="5"/>
        <v>50</v>
      </c>
      <c r="AI17" s="37">
        <v>1</v>
      </c>
      <c r="AJ17" s="37">
        <v>1</v>
      </c>
    </row>
    <row r="18" spans="1:36" s="5" customFormat="1" ht="57" customHeight="1">
      <c r="A18" s="4">
        <v>7</v>
      </c>
      <c r="B18" s="4"/>
      <c r="C18" s="22"/>
      <c r="D18" s="25"/>
      <c r="E18" s="25"/>
      <c r="F18" s="23"/>
      <c r="G18" s="47"/>
      <c r="H18" s="24">
        <v>1</v>
      </c>
      <c r="I18" s="24">
        <v>1</v>
      </c>
      <c r="J18" s="24">
        <v>1</v>
      </c>
      <c r="K18" s="24">
        <v>1</v>
      </c>
      <c r="L18" s="49"/>
      <c r="M18" s="24">
        <v>1</v>
      </c>
      <c r="N18" s="24">
        <v>1</v>
      </c>
      <c r="O18" s="24">
        <v>1</v>
      </c>
      <c r="P18" s="24">
        <v>1</v>
      </c>
      <c r="Q18" s="49"/>
      <c r="R18" s="35">
        <f t="shared" si="0"/>
        <v>50</v>
      </c>
      <c r="S18" s="52"/>
      <c r="T18" s="24"/>
      <c r="U18" s="56"/>
      <c r="V18" s="41"/>
      <c r="W18" s="55"/>
      <c r="X18" s="55"/>
      <c r="Y18" s="55"/>
      <c r="Z18" s="71"/>
      <c r="AA18" s="41">
        <f t="shared" si="1"/>
        <v>0</v>
      </c>
      <c r="AB18" s="41">
        <f t="shared" si="2"/>
        <v>0</v>
      </c>
      <c r="AC18" s="41">
        <f t="shared" si="3"/>
        <v>0</v>
      </c>
      <c r="AD18" s="13"/>
      <c r="AE18" s="35">
        <f>AVERAGE(AA18:AC18)*R18/100000</f>
        <v>0</v>
      </c>
      <c r="AF18" s="37">
        <f t="shared" si="6"/>
        <v>16</v>
      </c>
      <c r="AG18" s="37">
        <f t="shared" si="4"/>
        <v>32</v>
      </c>
      <c r="AH18" s="38">
        <f t="shared" si="5"/>
        <v>50</v>
      </c>
      <c r="AI18" s="37">
        <v>1</v>
      </c>
      <c r="AJ18" s="37">
        <v>1</v>
      </c>
    </row>
    <row r="19" spans="1:36" s="5" customFormat="1" ht="57" customHeight="1">
      <c r="A19" s="4" t="s">
        <v>6</v>
      </c>
      <c r="B19" s="4"/>
      <c r="C19" s="22"/>
      <c r="D19" s="25"/>
      <c r="E19" s="25"/>
      <c r="F19" s="23"/>
      <c r="G19" s="47"/>
      <c r="H19" s="24">
        <v>1</v>
      </c>
      <c r="I19" s="24">
        <v>1</v>
      </c>
      <c r="J19" s="24">
        <v>1</v>
      </c>
      <c r="K19" s="24">
        <v>1</v>
      </c>
      <c r="L19" s="49"/>
      <c r="M19" s="24">
        <v>1</v>
      </c>
      <c r="N19" s="24">
        <v>1</v>
      </c>
      <c r="O19" s="24">
        <v>1</v>
      </c>
      <c r="P19" s="24">
        <v>1</v>
      </c>
      <c r="Q19" s="49"/>
      <c r="R19" s="35">
        <f t="shared" si="0"/>
        <v>50</v>
      </c>
      <c r="S19" s="52"/>
      <c r="T19" s="24"/>
      <c r="U19" s="56"/>
      <c r="V19" s="41"/>
      <c r="W19" s="55"/>
      <c r="X19" s="55"/>
      <c r="Y19" s="55"/>
      <c r="Z19" s="71"/>
      <c r="AA19" s="41">
        <f t="shared" si="1"/>
        <v>0</v>
      </c>
      <c r="AB19" s="41">
        <f t="shared" si="2"/>
        <v>0</v>
      </c>
      <c r="AC19" s="41">
        <f t="shared" si="3"/>
        <v>0</v>
      </c>
      <c r="AD19" s="13"/>
      <c r="AE19" s="35">
        <f>AVERAGE(AA19:AC19)*R19/100000</f>
        <v>0</v>
      </c>
      <c r="AF19" s="37">
        <f t="shared" si="6"/>
        <v>16</v>
      </c>
      <c r="AG19" s="37">
        <f t="shared" si="4"/>
        <v>32</v>
      </c>
      <c r="AH19" s="38">
        <f t="shared" si="5"/>
        <v>50</v>
      </c>
      <c r="AI19" s="37">
        <v>1</v>
      </c>
      <c r="AJ19" s="37">
        <v>1</v>
      </c>
    </row>
    <row r="20" spans="1:36" s="9" customFormat="1" ht="57" customHeight="1">
      <c r="A20" s="7"/>
      <c r="B20" s="7"/>
      <c r="C20" s="22"/>
      <c r="D20" s="25"/>
      <c r="E20" s="25"/>
      <c r="F20" s="23"/>
      <c r="G20" s="47"/>
      <c r="H20" s="24">
        <v>1</v>
      </c>
      <c r="I20" s="24">
        <v>1</v>
      </c>
      <c r="J20" s="24">
        <v>1</v>
      </c>
      <c r="K20" s="24">
        <v>1</v>
      </c>
      <c r="L20" s="49"/>
      <c r="M20" s="24">
        <v>1</v>
      </c>
      <c r="N20" s="24">
        <v>1</v>
      </c>
      <c r="O20" s="24">
        <v>1</v>
      </c>
      <c r="P20" s="24">
        <v>1</v>
      </c>
      <c r="Q20" s="49"/>
      <c r="R20" s="35">
        <f t="shared" si="0"/>
        <v>50</v>
      </c>
      <c r="S20" s="52"/>
      <c r="T20" s="24"/>
      <c r="U20" s="56"/>
      <c r="V20" s="41"/>
      <c r="W20" s="55"/>
      <c r="X20" s="55"/>
      <c r="Y20" s="55"/>
      <c r="Z20" s="71"/>
      <c r="AA20" s="41">
        <f t="shared" si="1"/>
        <v>0</v>
      </c>
      <c r="AB20" s="41">
        <f t="shared" si="2"/>
        <v>0</v>
      </c>
      <c r="AC20" s="41">
        <f t="shared" si="3"/>
        <v>0</v>
      </c>
      <c r="AD20" s="14"/>
      <c r="AE20" s="35">
        <f>AVERAGE(AA20:AC20)*R20/100000</f>
        <v>0</v>
      </c>
      <c r="AF20" s="37">
        <f t="shared" si="6"/>
        <v>16</v>
      </c>
      <c r="AG20" s="37">
        <f t="shared" ref="AG20:AG54" si="7">4*AI20+4*AI20+4*AI20+4*AI20+4*AJ20+4*AJ20+4*AJ20+4*AJ20</f>
        <v>32</v>
      </c>
      <c r="AH20" s="38">
        <f t="shared" ref="AH20:AH54" si="8">(100*AF20)/AG20</f>
        <v>50</v>
      </c>
      <c r="AI20" s="37">
        <v>1</v>
      </c>
      <c r="AJ20" s="37">
        <v>1</v>
      </c>
    </row>
    <row r="21" spans="1:36" s="9" customFormat="1" ht="57" customHeight="1">
      <c r="A21" s="7"/>
      <c r="B21" s="7"/>
      <c r="C21" s="22"/>
      <c r="D21" s="25"/>
      <c r="E21" s="25"/>
      <c r="F21" s="23"/>
      <c r="G21" s="47"/>
      <c r="H21" s="24">
        <v>1</v>
      </c>
      <c r="I21" s="24">
        <v>1</v>
      </c>
      <c r="J21" s="24">
        <v>1</v>
      </c>
      <c r="K21" s="24">
        <v>1</v>
      </c>
      <c r="L21" s="49"/>
      <c r="M21" s="24">
        <v>1</v>
      </c>
      <c r="N21" s="24">
        <v>1</v>
      </c>
      <c r="O21" s="24">
        <v>1</v>
      </c>
      <c r="P21" s="24">
        <v>1</v>
      </c>
      <c r="Q21" s="49"/>
      <c r="R21" s="35">
        <f t="shared" si="0"/>
        <v>50</v>
      </c>
      <c r="S21" s="52"/>
      <c r="T21" s="24"/>
      <c r="U21" s="56"/>
      <c r="V21" s="41"/>
      <c r="W21" s="55"/>
      <c r="X21" s="55"/>
      <c r="Y21" s="55"/>
      <c r="Z21" s="71"/>
      <c r="AA21" s="41">
        <f t="shared" si="1"/>
        <v>0</v>
      </c>
      <c r="AB21" s="41">
        <f t="shared" si="2"/>
        <v>0</v>
      </c>
      <c r="AC21" s="41">
        <f t="shared" si="3"/>
        <v>0</v>
      </c>
      <c r="AD21" s="14"/>
      <c r="AE21" s="35">
        <f>AVERAGE(AA21:AC21)*R21/100000</f>
        <v>0</v>
      </c>
      <c r="AF21" s="37">
        <f t="shared" si="6"/>
        <v>16</v>
      </c>
      <c r="AG21" s="37">
        <f t="shared" si="7"/>
        <v>32</v>
      </c>
      <c r="AH21" s="38">
        <f t="shared" si="8"/>
        <v>50</v>
      </c>
      <c r="AI21" s="37">
        <v>1</v>
      </c>
      <c r="AJ21" s="37">
        <v>1</v>
      </c>
    </row>
    <row r="22" spans="1:36" s="9" customFormat="1" ht="57" customHeight="1">
      <c r="A22" s="7"/>
      <c r="B22" s="7"/>
      <c r="C22" s="22"/>
      <c r="D22" s="25"/>
      <c r="E22" s="25"/>
      <c r="F22" s="23"/>
      <c r="G22" s="47"/>
      <c r="H22" s="24">
        <v>1</v>
      </c>
      <c r="I22" s="24">
        <v>1</v>
      </c>
      <c r="J22" s="24">
        <v>1</v>
      </c>
      <c r="K22" s="24">
        <v>1</v>
      </c>
      <c r="L22" s="49"/>
      <c r="M22" s="24">
        <v>1</v>
      </c>
      <c r="N22" s="24">
        <v>1</v>
      </c>
      <c r="O22" s="24">
        <v>1</v>
      </c>
      <c r="P22" s="24">
        <v>1</v>
      </c>
      <c r="Q22" s="49"/>
      <c r="R22" s="35">
        <f t="shared" si="0"/>
        <v>50</v>
      </c>
      <c r="S22" s="52"/>
      <c r="T22" s="24"/>
      <c r="U22" s="56"/>
      <c r="V22" s="41"/>
      <c r="W22" s="55"/>
      <c r="X22" s="55"/>
      <c r="Y22" s="55"/>
      <c r="Z22" s="71"/>
      <c r="AA22" s="41">
        <f t="shared" si="1"/>
        <v>0</v>
      </c>
      <c r="AB22" s="41">
        <f t="shared" si="2"/>
        <v>0</v>
      </c>
      <c r="AC22" s="41">
        <f t="shared" si="3"/>
        <v>0</v>
      </c>
      <c r="AD22" s="14"/>
      <c r="AE22" s="35">
        <f>AVERAGE(AA22:AC22)*R22/100000</f>
        <v>0</v>
      </c>
      <c r="AF22" s="37">
        <f t="shared" si="6"/>
        <v>16</v>
      </c>
      <c r="AG22" s="37">
        <f t="shared" si="7"/>
        <v>32</v>
      </c>
      <c r="AH22" s="38">
        <f t="shared" si="8"/>
        <v>50</v>
      </c>
      <c r="AI22" s="37">
        <v>1</v>
      </c>
      <c r="AJ22" s="37">
        <v>1</v>
      </c>
    </row>
    <row r="23" spans="1:36" s="5" customFormat="1" ht="57" customHeight="1">
      <c r="A23" s="7"/>
      <c r="B23" s="7"/>
      <c r="C23" s="22"/>
      <c r="D23" s="25"/>
      <c r="E23" s="25"/>
      <c r="F23" s="23"/>
      <c r="G23" s="47"/>
      <c r="H23" s="24">
        <v>1</v>
      </c>
      <c r="I23" s="24">
        <v>1</v>
      </c>
      <c r="J23" s="24">
        <v>1</v>
      </c>
      <c r="K23" s="24">
        <v>1</v>
      </c>
      <c r="L23" s="49"/>
      <c r="M23" s="24">
        <v>1</v>
      </c>
      <c r="N23" s="24">
        <v>1</v>
      </c>
      <c r="O23" s="24">
        <v>1</v>
      </c>
      <c r="P23" s="24">
        <v>1</v>
      </c>
      <c r="Q23" s="49"/>
      <c r="R23" s="35">
        <f t="shared" si="0"/>
        <v>50</v>
      </c>
      <c r="S23" s="52"/>
      <c r="T23" s="24"/>
      <c r="U23" s="56"/>
      <c r="V23" s="41"/>
      <c r="W23" s="55"/>
      <c r="X23" s="55"/>
      <c r="Y23" s="55"/>
      <c r="Z23" s="71"/>
      <c r="AA23" s="41">
        <f t="shared" si="1"/>
        <v>0</v>
      </c>
      <c r="AB23" s="41">
        <f t="shared" si="2"/>
        <v>0</v>
      </c>
      <c r="AC23" s="41">
        <f t="shared" si="3"/>
        <v>0</v>
      </c>
      <c r="AD23" s="13"/>
      <c r="AE23" s="35">
        <f>AVERAGE(AA23:AC23)*R23/100000</f>
        <v>0</v>
      </c>
      <c r="AF23" s="37">
        <f t="shared" si="6"/>
        <v>16</v>
      </c>
      <c r="AG23" s="37">
        <f t="shared" si="7"/>
        <v>32</v>
      </c>
      <c r="AH23" s="38">
        <f t="shared" si="8"/>
        <v>50</v>
      </c>
      <c r="AI23" s="37">
        <v>1</v>
      </c>
      <c r="AJ23" s="37">
        <v>1</v>
      </c>
    </row>
    <row r="24" spans="1:36" s="10" customFormat="1" ht="57" customHeight="1">
      <c r="A24" s="7"/>
      <c r="B24" s="7"/>
      <c r="C24" s="22"/>
      <c r="D24" s="25"/>
      <c r="E24" s="25"/>
      <c r="F24" s="23"/>
      <c r="G24" s="47"/>
      <c r="H24" s="24">
        <v>1</v>
      </c>
      <c r="I24" s="24">
        <v>1</v>
      </c>
      <c r="J24" s="24">
        <v>1</v>
      </c>
      <c r="K24" s="24">
        <v>1</v>
      </c>
      <c r="L24" s="49"/>
      <c r="M24" s="24">
        <v>1</v>
      </c>
      <c r="N24" s="24">
        <v>1</v>
      </c>
      <c r="O24" s="24">
        <v>1</v>
      </c>
      <c r="P24" s="24">
        <v>1</v>
      </c>
      <c r="Q24" s="49"/>
      <c r="R24" s="35">
        <f t="shared" si="0"/>
        <v>50</v>
      </c>
      <c r="S24" s="52"/>
      <c r="T24" s="24"/>
      <c r="U24" s="56"/>
      <c r="V24" s="41"/>
      <c r="W24" s="55"/>
      <c r="X24" s="55"/>
      <c r="Y24" s="55"/>
      <c r="Z24" s="71"/>
      <c r="AA24" s="41">
        <f t="shared" si="1"/>
        <v>0</v>
      </c>
      <c r="AB24" s="41">
        <f t="shared" si="2"/>
        <v>0</v>
      </c>
      <c r="AC24" s="41">
        <f t="shared" si="3"/>
        <v>0</v>
      </c>
      <c r="AD24" s="15"/>
      <c r="AE24" s="35">
        <f>AVERAGE(AA24:AC24)*R24/100000</f>
        <v>0</v>
      </c>
      <c r="AF24" s="37">
        <f t="shared" si="6"/>
        <v>16</v>
      </c>
      <c r="AG24" s="37">
        <f t="shared" si="7"/>
        <v>32</v>
      </c>
      <c r="AH24" s="38">
        <f t="shared" si="8"/>
        <v>50</v>
      </c>
      <c r="AI24" s="37">
        <v>1</v>
      </c>
      <c r="AJ24" s="37">
        <v>1</v>
      </c>
    </row>
    <row r="25" spans="1:36" s="5" customFormat="1" ht="57" customHeight="1">
      <c r="A25" s="7"/>
      <c r="B25" s="7"/>
      <c r="C25" s="22"/>
      <c r="D25" s="25"/>
      <c r="E25" s="25"/>
      <c r="F25" s="23"/>
      <c r="G25" s="47"/>
      <c r="H25" s="24">
        <v>1</v>
      </c>
      <c r="I25" s="24">
        <v>1</v>
      </c>
      <c r="J25" s="24">
        <v>1</v>
      </c>
      <c r="K25" s="24">
        <v>1</v>
      </c>
      <c r="L25" s="49"/>
      <c r="M25" s="24">
        <v>1</v>
      </c>
      <c r="N25" s="24">
        <v>1</v>
      </c>
      <c r="O25" s="24">
        <v>1</v>
      </c>
      <c r="P25" s="24">
        <v>1</v>
      </c>
      <c r="Q25" s="49"/>
      <c r="R25" s="35">
        <f t="shared" si="0"/>
        <v>50</v>
      </c>
      <c r="S25" s="52"/>
      <c r="T25" s="24"/>
      <c r="U25" s="56"/>
      <c r="V25" s="41"/>
      <c r="W25" s="55"/>
      <c r="X25" s="55"/>
      <c r="Y25" s="55"/>
      <c r="Z25" s="71"/>
      <c r="AA25" s="41">
        <f t="shared" si="1"/>
        <v>0</v>
      </c>
      <c r="AB25" s="41">
        <f t="shared" si="2"/>
        <v>0</v>
      </c>
      <c r="AC25" s="41">
        <f t="shared" si="3"/>
        <v>0</v>
      </c>
      <c r="AD25" s="13"/>
      <c r="AE25" s="35">
        <f>AVERAGE(AA25:AC25)*R25/100000</f>
        <v>0</v>
      </c>
      <c r="AF25" s="37">
        <f t="shared" si="6"/>
        <v>16</v>
      </c>
      <c r="AG25" s="37">
        <f t="shared" si="7"/>
        <v>32</v>
      </c>
      <c r="AH25" s="38">
        <f t="shared" si="8"/>
        <v>50</v>
      </c>
      <c r="AI25" s="37">
        <v>1</v>
      </c>
      <c r="AJ25" s="37">
        <v>1</v>
      </c>
    </row>
    <row r="26" spans="1:36" s="9" customFormat="1" ht="57" customHeight="1">
      <c r="A26" s="7"/>
      <c r="B26" s="7"/>
      <c r="C26" s="22"/>
      <c r="D26" s="25"/>
      <c r="E26" s="25"/>
      <c r="F26" s="23"/>
      <c r="G26" s="47"/>
      <c r="H26" s="24">
        <v>1</v>
      </c>
      <c r="I26" s="24">
        <v>1</v>
      </c>
      <c r="J26" s="24">
        <v>1</v>
      </c>
      <c r="K26" s="24">
        <v>1</v>
      </c>
      <c r="L26" s="49"/>
      <c r="M26" s="24">
        <v>1</v>
      </c>
      <c r="N26" s="24">
        <v>1</v>
      </c>
      <c r="O26" s="24">
        <v>1</v>
      </c>
      <c r="P26" s="24">
        <v>1</v>
      </c>
      <c r="Q26" s="49"/>
      <c r="R26" s="35">
        <f t="shared" si="0"/>
        <v>50</v>
      </c>
      <c r="S26" s="52"/>
      <c r="T26" s="24"/>
      <c r="U26" s="56"/>
      <c r="V26" s="41"/>
      <c r="W26" s="55"/>
      <c r="X26" s="55"/>
      <c r="Y26" s="55"/>
      <c r="Z26" s="71"/>
      <c r="AA26" s="41">
        <f t="shared" si="1"/>
        <v>0</v>
      </c>
      <c r="AB26" s="41">
        <f t="shared" si="2"/>
        <v>0</v>
      </c>
      <c r="AC26" s="41">
        <f t="shared" si="3"/>
        <v>0</v>
      </c>
      <c r="AD26" s="14"/>
      <c r="AE26" s="35">
        <f>AVERAGE(AA26:AC26)*R26/100000</f>
        <v>0</v>
      </c>
      <c r="AF26" s="37">
        <f t="shared" si="6"/>
        <v>16</v>
      </c>
      <c r="AG26" s="37">
        <f t="shared" si="7"/>
        <v>32</v>
      </c>
      <c r="AH26" s="38">
        <f t="shared" si="8"/>
        <v>50</v>
      </c>
      <c r="AI26" s="37">
        <v>1</v>
      </c>
      <c r="AJ26" s="37">
        <v>1</v>
      </c>
    </row>
    <row r="27" spans="1:36" s="10" customFormat="1" ht="57" customHeight="1">
      <c r="A27" s="7"/>
      <c r="B27" s="7"/>
      <c r="C27" s="22"/>
      <c r="D27" s="25"/>
      <c r="E27" s="25"/>
      <c r="F27" s="23"/>
      <c r="G27" s="47"/>
      <c r="H27" s="24">
        <v>1</v>
      </c>
      <c r="I27" s="24">
        <v>1</v>
      </c>
      <c r="J27" s="24">
        <v>1</v>
      </c>
      <c r="K27" s="24">
        <v>1</v>
      </c>
      <c r="L27" s="49"/>
      <c r="M27" s="24">
        <v>1</v>
      </c>
      <c r="N27" s="24">
        <v>1</v>
      </c>
      <c r="O27" s="24">
        <v>1</v>
      </c>
      <c r="P27" s="24">
        <v>1</v>
      </c>
      <c r="Q27" s="49"/>
      <c r="R27" s="35">
        <f t="shared" si="0"/>
        <v>50</v>
      </c>
      <c r="S27" s="52"/>
      <c r="T27" s="24"/>
      <c r="U27" s="56"/>
      <c r="V27" s="41"/>
      <c r="W27" s="55"/>
      <c r="X27" s="55"/>
      <c r="Y27" s="55"/>
      <c r="Z27" s="71"/>
      <c r="AA27" s="41">
        <f t="shared" si="1"/>
        <v>0</v>
      </c>
      <c r="AB27" s="41">
        <f t="shared" si="2"/>
        <v>0</v>
      </c>
      <c r="AC27" s="41">
        <f t="shared" si="3"/>
        <v>0</v>
      </c>
      <c r="AD27" s="15"/>
      <c r="AE27" s="35">
        <f>AVERAGE(AA27:AC27)*R27/100000</f>
        <v>0</v>
      </c>
      <c r="AF27" s="37">
        <f t="shared" si="6"/>
        <v>16</v>
      </c>
      <c r="AG27" s="37">
        <f t="shared" si="7"/>
        <v>32</v>
      </c>
      <c r="AH27" s="38">
        <f t="shared" si="8"/>
        <v>50</v>
      </c>
      <c r="AI27" s="37">
        <v>1</v>
      </c>
      <c r="AJ27" s="37">
        <v>1</v>
      </c>
    </row>
    <row r="28" spans="1:36" s="9" customFormat="1" ht="57" customHeight="1">
      <c r="A28" s="7"/>
      <c r="B28" s="7"/>
      <c r="C28" s="22"/>
      <c r="D28" s="25"/>
      <c r="E28" s="25"/>
      <c r="F28" s="23"/>
      <c r="G28" s="47"/>
      <c r="H28" s="24">
        <v>1</v>
      </c>
      <c r="I28" s="24">
        <v>1</v>
      </c>
      <c r="J28" s="24">
        <v>1</v>
      </c>
      <c r="K28" s="24">
        <v>1</v>
      </c>
      <c r="L28" s="49"/>
      <c r="M28" s="24">
        <v>1</v>
      </c>
      <c r="N28" s="24">
        <v>1</v>
      </c>
      <c r="O28" s="24">
        <v>1</v>
      </c>
      <c r="P28" s="24">
        <v>1</v>
      </c>
      <c r="Q28" s="49"/>
      <c r="R28" s="35">
        <f t="shared" si="0"/>
        <v>50</v>
      </c>
      <c r="S28" s="52"/>
      <c r="T28" s="24"/>
      <c r="U28" s="56"/>
      <c r="V28" s="41"/>
      <c r="W28" s="55"/>
      <c r="X28" s="55"/>
      <c r="Y28" s="55"/>
      <c r="Z28" s="71"/>
      <c r="AA28" s="41">
        <f t="shared" si="1"/>
        <v>0</v>
      </c>
      <c r="AB28" s="41">
        <f t="shared" si="2"/>
        <v>0</v>
      </c>
      <c r="AC28" s="41">
        <f t="shared" si="3"/>
        <v>0</v>
      </c>
      <c r="AD28" s="14"/>
      <c r="AE28" s="35">
        <f>AVERAGE(AA28:AC28)*R28/100000</f>
        <v>0</v>
      </c>
      <c r="AF28" s="37">
        <f t="shared" si="6"/>
        <v>16</v>
      </c>
      <c r="AG28" s="37">
        <f t="shared" si="7"/>
        <v>32</v>
      </c>
      <c r="AH28" s="38">
        <f t="shared" si="8"/>
        <v>50</v>
      </c>
      <c r="AI28" s="37">
        <v>1</v>
      </c>
      <c r="AJ28" s="37">
        <v>1</v>
      </c>
    </row>
    <row r="29" spans="1:36" s="10" customFormat="1" ht="57" customHeight="1">
      <c r="A29" s="7"/>
      <c r="B29" s="7"/>
      <c r="C29" s="22"/>
      <c r="D29" s="25"/>
      <c r="E29" s="25"/>
      <c r="F29" s="23"/>
      <c r="G29" s="47"/>
      <c r="H29" s="24">
        <v>1</v>
      </c>
      <c r="I29" s="24">
        <v>1</v>
      </c>
      <c r="J29" s="24">
        <v>1</v>
      </c>
      <c r="K29" s="24">
        <v>1</v>
      </c>
      <c r="L29" s="49"/>
      <c r="M29" s="24">
        <v>1</v>
      </c>
      <c r="N29" s="24">
        <v>1</v>
      </c>
      <c r="O29" s="24">
        <v>1</v>
      </c>
      <c r="P29" s="24">
        <v>1</v>
      </c>
      <c r="Q29" s="49"/>
      <c r="R29" s="35">
        <f t="shared" si="0"/>
        <v>50</v>
      </c>
      <c r="S29" s="52"/>
      <c r="T29" s="24"/>
      <c r="U29" s="56"/>
      <c r="V29" s="41"/>
      <c r="W29" s="55"/>
      <c r="X29" s="55"/>
      <c r="Y29" s="55"/>
      <c r="Z29" s="71"/>
      <c r="AA29" s="41">
        <f t="shared" si="1"/>
        <v>0</v>
      </c>
      <c r="AB29" s="41">
        <f t="shared" si="2"/>
        <v>0</v>
      </c>
      <c r="AC29" s="41">
        <f t="shared" si="3"/>
        <v>0</v>
      </c>
      <c r="AD29" s="15"/>
      <c r="AE29" s="35">
        <f>AVERAGE(AA29:AC29)*R29/100000</f>
        <v>0</v>
      </c>
      <c r="AF29" s="37">
        <f t="shared" si="6"/>
        <v>16</v>
      </c>
      <c r="AG29" s="37">
        <f t="shared" si="7"/>
        <v>32</v>
      </c>
      <c r="AH29" s="38">
        <f t="shared" si="8"/>
        <v>50</v>
      </c>
      <c r="AI29" s="37">
        <v>1</v>
      </c>
      <c r="AJ29" s="37">
        <v>1</v>
      </c>
    </row>
    <row r="30" spans="1:36" s="9" customFormat="1" ht="57" customHeight="1">
      <c r="A30" s="7"/>
      <c r="B30" s="7"/>
      <c r="C30" s="22"/>
      <c r="D30" s="25"/>
      <c r="E30" s="25"/>
      <c r="F30" s="23"/>
      <c r="G30" s="47"/>
      <c r="H30" s="24">
        <v>1</v>
      </c>
      <c r="I30" s="24">
        <v>1</v>
      </c>
      <c r="J30" s="24">
        <v>1</v>
      </c>
      <c r="K30" s="24">
        <v>1</v>
      </c>
      <c r="L30" s="49"/>
      <c r="M30" s="24">
        <v>1</v>
      </c>
      <c r="N30" s="24">
        <v>1</v>
      </c>
      <c r="O30" s="24">
        <v>1</v>
      </c>
      <c r="P30" s="24">
        <v>1</v>
      </c>
      <c r="Q30" s="49"/>
      <c r="R30" s="35">
        <f t="shared" si="0"/>
        <v>50</v>
      </c>
      <c r="S30" s="52"/>
      <c r="T30" s="24"/>
      <c r="U30" s="56"/>
      <c r="V30" s="41"/>
      <c r="W30" s="55"/>
      <c r="X30" s="55"/>
      <c r="Y30" s="55"/>
      <c r="Z30" s="71"/>
      <c r="AA30" s="41">
        <f t="shared" si="1"/>
        <v>0</v>
      </c>
      <c r="AB30" s="41">
        <f t="shared" si="2"/>
        <v>0</v>
      </c>
      <c r="AC30" s="41">
        <f t="shared" si="3"/>
        <v>0</v>
      </c>
      <c r="AD30" s="14"/>
      <c r="AE30" s="35">
        <f>AVERAGE(AA30:AC30)*R30/100000</f>
        <v>0</v>
      </c>
      <c r="AF30" s="37">
        <f t="shared" si="6"/>
        <v>16</v>
      </c>
      <c r="AG30" s="37">
        <f t="shared" si="7"/>
        <v>32</v>
      </c>
      <c r="AH30" s="38">
        <f t="shared" si="8"/>
        <v>50</v>
      </c>
      <c r="AI30" s="37">
        <v>1</v>
      </c>
      <c r="AJ30" s="37">
        <v>1</v>
      </c>
    </row>
    <row r="31" spans="1:36" s="10" customFormat="1" ht="57" customHeight="1">
      <c r="A31" s="7"/>
      <c r="B31" s="7"/>
      <c r="C31" s="22"/>
      <c r="D31" s="25"/>
      <c r="E31" s="25"/>
      <c r="F31" s="23"/>
      <c r="G31" s="47"/>
      <c r="H31" s="24">
        <v>1</v>
      </c>
      <c r="I31" s="24">
        <v>1</v>
      </c>
      <c r="J31" s="24">
        <v>1</v>
      </c>
      <c r="K31" s="24">
        <v>1</v>
      </c>
      <c r="L31" s="49"/>
      <c r="M31" s="24">
        <v>1</v>
      </c>
      <c r="N31" s="24">
        <v>1</v>
      </c>
      <c r="O31" s="24">
        <v>1</v>
      </c>
      <c r="P31" s="24">
        <v>1</v>
      </c>
      <c r="Q31" s="49"/>
      <c r="R31" s="35">
        <f t="shared" si="0"/>
        <v>50</v>
      </c>
      <c r="S31" s="52"/>
      <c r="T31" s="24"/>
      <c r="U31" s="56"/>
      <c r="V31" s="41"/>
      <c r="W31" s="55"/>
      <c r="X31" s="55"/>
      <c r="Y31" s="55"/>
      <c r="Z31" s="71"/>
      <c r="AA31" s="41">
        <f t="shared" si="1"/>
        <v>0</v>
      </c>
      <c r="AB31" s="41">
        <f t="shared" si="2"/>
        <v>0</v>
      </c>
      <c r="AC31" s="41">
        <f t="shared" si="3"/>
        <v>0</v>
      </c>
      <c r="AD31" s="15"/>
      <c r="AE31" s="35">
        <f>AVERAGE(AA31:AC31)*R31/100000</f>
        <v>0</v>
      </c>
      <c r="AF31" s="37">
        <f t="shared" si="6"/>
        <v>16</v>
      </c>
      <c r="AG31" s="37">
        <f t="shared" si="7"/>
        <v>32</v>
      </c>
      <c r="AH31" s="38">
        <f t="shared" si="8"/>
        <v>50</v>
      </c>
      <c r="AI31" s="37">
        <v>1</v>
      </c>
      <c r="AJ31" s="37">
        <v>1</v>
      </c>
    </row>
    <row r="32" spans="1:36" s="10" customFormat="1" ht="57" customHeight="1">
      <c r="A32" s="7"/>
      <c r="B32" s="7"/>
      <c r="C32" s="22"/>
      <c r="D32" s="25"/>
      <c r="E32" s="25"/>
      <c r="F32" s="23"/>
      <c r="G32" s="47"/>
      <c r="H32" s="24">
        <v>1</v>
      </c>
      <c r="I32" s="24">
        <v>1</v>
      </c>
      <c r="J32" s="24">
        <v>1</v>
      </c>
      <c r="K32" s="24">
        <v>1</v>
      </c>
      <c r="L32" s="49"/>
      <c r="M32" s="24">
        <v>1</v>
      </c>
      <c r="N32" s="24">
        <v>1</v>
      </c>
      <c r="O32" s="24">
        <v>1</v>
      </c>
      <c r="P32" s="24">
        <v>1</v>
      </c>
      <c r="Q32" s="49"/>
      <c r="R32" s="35">
        <f t="shared" si="0"/>
        <v>50</v>
      </c>
      <c r="S32" s="52"/>
      <c r="T32" s="24"/>
      <c r="U32" s="56"/>
      <c r="V32" s="41"/>
      <c r="W32" s="55"/>
      <c r="X32" s="55"/>
      <c r="Y32" s="55"/>
      <c r="Z32" s="71"/>
      <c r="AA32" s="41">
        <f t="shared" si="1"/>
        <v>0</v>
      </c>
      <c r="AB32" s="41">
        <f t="shared" si="2"/>
        <v>0</v>
      </c>
      <c r="AC32" s="41">
        <f t="shared" si="3"/>
        <v>0</v>
      </c>
      <c r="AD32" s="15"/>
      <c r="AE32" s="35">
        <f>AVERAGE(AA32:AC32)*R32/100000</f>
        <v>0</v>
      </c>
      <c r="AF32" s="37">
        <f t="shared" si="6"/>
        <v>16</v>
      </c>
      <c r="AG32" s="37">
        <f t="shared" si="7"/>
        <v>32</v>
      </c>
      <c r="AH32" s="38">
        <f t="shared" si="8"/>
        <v>50</v>
      </c>
      <c r="AI32" s="37">
        <v>1</v>
      </c>
      <c r="AJ32" s="37">
        <v>1</v>
      </c>
    </row>
    <row r="33" spans="1:36" s="5" customFormat="1" ht="57" customHeight="1">
      <c r="A33" s="7"/>
      <c r="B33" s="7"/>
      <c r="C33" s="22"/>
      <c r="D33" s="25"/>
      <c r="E33" s="25"/>
      <c r="F33" s="23"/>
      <c r="G33" s="47"/>
      <c r="H33" s="24">
        <v>1</v>
      </c>
      <c r="I33" s="24">
        <v>1</v>
      </c>
      <c r="J33" s="24">
        <v>1</v>
      </c>
      <c r="K33" s="24">
        <v>1</v>
      </c>
      <c r="L33" s="49"/>
      <c r="M33" s="24">
        <v>1</v>
      </c>
      <c r="N33" s="24">
        <v>1</v>
      </c>
      <c r="O33" s="24">
        <v>1</v>
      </c>
      <c r="P33" s="24">
        <v>1</v>
      </c>
      <c r="Q33" s="49"/>
      <c r="R33" s="35">
        <f t="shared" si="0"/>
        <v>50</v>
      </c>
      <c r="S33" s="52"/>
      <c r="T33" s="24"/>
      <c r="U33" s="56"/>
      <c r="V33" s="41"/>
      <c r="W33" s="55"/>
      <c r="X33" s="55"/>
      <c r="Y33" s="55"/>
      <c r="Z33" s="71"/>
      <c r="AA33" s="41">
        <f t="shared" si="1"/>
        <v>0</v>
      </c>
      <c r="AB33" s="41">
        <f t="shared" si="2"/>
        <v>0</v>
      </c>
      <c r="AC33" s="41">
        <f t="shared" si="3"/>
        <v>0</v>
      </c>
      <c r="AD33" s="13"/>
      <c r="AE33" s="35">
        <f>AVERAGE(AA33:AC33)*R33/100000</f>
        <v>0</v>
      </c>
      <c r="AF33" s="37">
        <f t="shared" si="6"/>
        <v>16</v>
      </c>
      <c r="AG33" s="37">
        <f t="shared" si="7"/>
        <v>32</v>
      </c>
      <c r="AH33" s="38">
        <f t="shared" si="8"/>
        <v>50</v>
      </c>
      <c r="AI33" s="37">
        <v>1</v>
      </c>
      <c r="AJ33" s="37">
        <v>1</v>
      </c>
    </row>
    <row r="34" spans="1:36" s="9" customFormat="1" ht="57" customHeight="1">
      <c r="A34" s="7"/>
      <c r="B34" s="7"/>
      <c r="C34" s="22"/>
      <c r="D34" s="25"/>
      <c r="E34" s="25"/>
      <c r="F34" s="23"/>
      <c r="G34" s="47"/>
      <c r="H34" s="24">
        <v>1</v>
      </c>
      <c r="I34" s="24">
        <v>1</v>
      </c>
      <c r="J34" s="24">
        <v>1</v>
      </c>
      <c r="K34" s="24">
        <v>1</v>
      </c>
      <c r="L34" s="49"/>
      <c r="M34" s="24">
        <v>1</v>
      </c>
      <c r="N34" s="24">
        <v>1</v>
      </c>
      <c r="O34" s="24">
        <v>1</v>
      </c>
      <c r="P34" s="24">
        <v>1</v>
      </c>
      <c r="Q34" s="49"/>
      <c r="R34" s="35">
        <f t="shared" si="0"/>
        <v>50</v>
      </c>
      <c r="S34" s="52"/>
      <c r="T34" s="24"/>
      <c r="U34" s="56"/>
      <c r="V34" s="41"/>
      <c r="W34" s="55"/>
      <c r="X34" s="55"/>
      <c r="Y34" s="55"/>
      <c r="Z34" s="71"/>
      <c r="AA34" s="41">
        <f t="shared" si="1"/>
        <v>0</v>
      </c>
      <c r="AB34" s="41">
        <f t="shared" si="2"/>
        <v>0</v>
      </c>
      <c r="AC34" s="41">
        <f t="shared" si="3"/>
        <v>0</v>
      </c>
      <c r="AD34" s="14"/>
      <c r="AE34" s="35">
        <f>AVERAGE(AA34:AC34)*R34/100000</f>
        <v>0</v>
      </c>
      <c r="AF34" s="37">
        <f t="shared" si="6"/>
        <v>16</v>
      </c>
      <c r="AG34" s="37">
        <f t="shared" si="7"/>
        <v>32</v>
      </c>
      <c r="AH34" s="38">
        <f t="shared" si="8"/>
        <v>50</v>
      </c>
      <c r="AI34" s="37">
        <v>1</v>
      </c>
      <c r="AJ34" s="37">
        <v>1</v>
      </c>
    </row>
    <row r="35" spans="1:36" s="9" customFormat="1" ht="57" customHeight="1">
      <c r="A35" s="7"/>
      <c r="B35" s="7"/>
      <c r="C35" s="22"/>
      <c r="D35" s="25"/>
      <c r="E35" s="25"/>
      <c r="F35" s="23"/>
      <c r="G35" s="47"/>
      <c r="H35" s="24">
        <v>1</v>
      </c>
      <c r="I35" s="24">
        <v>1</v>
      </c>
      <c r="J35" s="24">
        <v>1</v>
      </c>
      <c r="K35" s="24">
        <v>1</v>
      </c>
      <c r="L35" s="49"/>
      <c r="M35" s="24">
        <v>1</v>
      </c>
      <c r="N35" s="24">
        <v>1</v>
      </c>
      <c r="O35" s="24">
        <v>1</v>
      </c>
      <c r="P35" s="24">
        <v>1</v>
      </c>
      <c r="Q35" s="49"/>
      <c r="R35" s="35">
        <f t="shared" si="0"/>
        <v>50</v>
      </c>
      <c r="S35" s="52"/>
      <c r="T35" s="24"/>
      <c r="U35" s="56"/>
      <c r="V35" s="41"/>
      <c r="W35" s="55"/>
      <c r="X35" s="55"/>
      <c r="Y35" s="55"/>
      <c r="Z35" s="71"/>
      <c r="AA35" s="41">
        <f t="shared" si="1"/>
        <v>0</v>
      </c>
      <c r="AB35" s="41">
        <f t="shared" si="2"/>
        <v>0</v>
      </c>
      <c r="AC35" s="41">
        <f t="shared" si="3"/>
        <v>0</v>
      </c>
      <c r="AD35" s="14"/>
      <c r="AE35" s="35">
        <f>AVERAGE(AA35:AC35)*R35/100000</f>
        <v>0</v>
      </c>
      <c r="AF35" s="37">
        <f t="shared" si="6"/>
        <v>16</v>
      </c>
      <c r="AG35" s="37">
        <f t="shared" si="7"/>
        <v>32</v>
      </c>
      <c r="AH35" s="38">
        <f t="shared" si="8"/>
        <v>50</v>
      </c>
      <c r="AI35" s="37">
        <v>1</v>
      </c>
      <c r="AJ35" s="37">
        <v>1</v>
      </c>
    </row>
    <row r="36" spans="1:36" s="5" customFormat="1" ht="57" customHeight="1">
      <c r="A36" s="7"/>
      <c r="B36" s="7"/>
      <c r="C36" s="22"/>
      <c r="D36" s="25"/>
      <c r="E36" s="25"/>
      <c r="F36" s="23"/>
      <c r="G36" s="47"/>
      <c r="H36" s="24">
        <v>1</v>
      </c>
      <c r="I36" s="24">
        <v>1</v>
      </c>
      <c r="J36" s="24">
        <v>1</v>
      </c>
      <c r="K36" s="24">
        <v>1</v>
      </c>
      <c r="L36" s="49"/>
      <c r="M36" s="24">
        <v>1</v>
      </c>
      <c r="N36" s="24">
        <v>1</v>
      </c>
      <c r="O36" s="24">
        <v>1</v>
      </c>
      <c r="P36" s="24">
        <v>1</v>
      </c>
      <c r="Q36" s="49"/>
      <c r="R36" s="35">
        <f t="shared" si="0"/>
        <v>50</v>
      </c>
      <c r="S36" s="52"/>
      <c r="T36" s="24"/>
      <c r="U36" s="56"/>
      <c r="V36" s="41"/>
      <c r="W36" s="55"/>
      <c r="X36" s="55"/>
      <c r="Y36" s="55"/>
      <c r="Z36" s="71"/>
      <c r="AA36" s="41">
        <f t="shared" si="1"/>
        <v>0</v>
      </c>
      <c r="AB36" s="41">
        <f t="shared" si="2"/>
        <v>0</v>
      </c>
      <c r="AC36" s="41">
        <f t="shared" si="3"/>
        <v>0</v>
      </c>
      <c r="AD36" s="13"/>
      <c r="AE36" s="35">
        <f>AVERAGE(AA36:AC36)*R36/100000</f>
        <v>0</v>
      </c>
      <c r="AF36" s="37">
        <f t="shared" si="6"/>
        <v>16</v>
      </c>
      <c r="AG36" s="37">
        <f t="shared" si="7"/>
        <v>32</v>
      </c>
      <c r="AH36" s="38">
        <f t="shared" si="8"/>
        <v>50</v>
      </c>
      <c r="AI36" s="37">
        <v>1</v>
      </c>
      <c r="AJ36" s="37">
        <v>1</v>
      </c>
    </row>
    <row r="37" spans="1:36" s="5" customFormat="1" ht="57" customHeight="1">
      <c r="A37" s="7"/>
      <c r="B37" s="7"/>
      <c r="C37" s="22"/>
      <c r="D37" s="25"/>
      <c r="E37" s="25"/>
      <c r="F37" s="23"/>
      <c r="G37" s="47"/>
      <c r="H37" s="24">
        <v>1</v>
      </c>
      <c r="I37" s="24">
        <v>1</v>
      </c>
      <c r="J37" s="24">
        <v>1</v>
      </c>
      <c r="K37" s="24">
        <v>1</v>
      </c>
      <c r="L37" s="49"/>
      <c r="M37" s="24">
        <v>1</v>
      </c>
      <c r="N37" s="24">
        <v>1</v>
      </c>
      <c r="O37" s="24">
        <v>1</v>
      </c>
      <c r="P37" s="24">
        <v>1</v>
      </c>
      <c r="Q37" s="49"/>
      <c r="R37" s="35">
        <f t="shared" si="0"/>
        <v>50</v>
      </c>
      <c r="S37" s="52"/>
      <c r="T37" s="24"/>
      <c r="U37" s="56"/>
      <c r="V37" s="41"/>
      <c r="W37" s="55"/>
      <c r="X37" s="55"/>
      <c r="Y37" s="55"/>
      <c r="Z37" s="71"/>
      <c r="AA37" s="41">
        <f t="shared" si="1"/>
        <v>0</v>
      </c>
      <c r="AB37" s="41">
        <f t="shared" si="2"/>
        <v>0</v>
      </c>
      <c r="AC37" s="41">
        <f t="shared" si="3"/>
        <v>0</v>
      </c>
      <c r="AD37" s="13"/>
      <c r="AE37" s="35">
        <f>AVERAGE(AA37:AC37)*R37/100000</f>
        <v>0</v>
      </c>
      <c r="AF37" s="37">
        <f t="shared" si="6"/>
        <v>16</v>
      </c>
      <c r="AG37" s="37">
        <f t="shared" si="7"/>
        <v>32</v>
      </c>
      <c r="AH37" s="38">
        <f t="shared" si="8"/>
        <v>50</v>
      </c>
      <c r="AI37" s="37">
        <v>1</v>
      </c>
      <c r="AJ37" s="37">
        <v>1</v>
      </c>
    </row>
    <row r="38" spans="1:36" s="9" customFormat="1" ht="57" customHeight="1">
      <c r="A38" s="7"/>
      <c r="B38" s="7"/>
      <c r="C38" s="22"/>
      <c r="D38" s="25"/>
      <c r="E38" s="25"/>
      <c r="F38" s="23"/>
      <c r="G38" s="47"/>
      <c r="H38" s="24">
        <v>1</v>
      </c>
      <c r="I38" s="24">
        <v>1</v>
      </c>
      <c r="J38" s="24">
        <v>1</v>
      </c>
      <c r="K38" s="24">
        <v>1</v>
      </c>
      <c r="L38" s="49"/>
      <c r="M38" s="24">
        <v>1</v>
      </c>
      <c r="N38" s="24">
        <v>1</v>
      </c>
      <c r="O38" s="24">
        <v>1</v>
      </c>
      <c r="P38" s="24">
        <v>1</v>
      </c>
      <c r="Q38" s="49"/>
      <c r="R38" s="35">
        <f t="shared" si="0"/>
        <v>50</v>
      </c>
      <c r="S38" s="52"/>
      <c r="T38" s="24"/>
      <c r="U38" s="56"/>
      <c r="V38" s="41"/>
      <c r="W38" s="55"/>
      <c r="X38" s="55"/>
      <c r="Y38" s="55"/>
      <c r="Z38" s="71"/>
      <c r="AA38" s="41">
        <f t="shared" si="1"/>
        <v>0</v>
      </c>
      <c r="AB38" s="41">
        <f t="shared" si="2"/>
        <v>0</v>
      </c>
      <c r="AC38" s="41">
        <f t="shared" si="3"/>
        <v>0</v>
      </c>
      <c r="AD38" s="14"/>
      <c r="AE38" s="35">
        <f>AVERAGE(AA38:AC38)*R38/100000</f>
        <v>0</v>
      </c>
      <c r="AF38" s="37">
        <f t="shared" si="6"/>
        <v>16</v>
      </c>
      <c r="AG38" s="37">
        <f t="shared" si="7"/>
        <v>32</v>
      </c>
      <c r="AH38" s="38">
        <f t="shared" si="8"/>
        <v>50</v>
      </c>
      <c r="AI38" s="37">
        <v>1</v>
      </c>
      <c r="AJ38" s="37">
        <v>1</v>
      </c>
    </row>
    <row r="39" spans="1:36" s="5" customFormat="1" ht="57" customHeight="1">
      <c r="A39" s="7"/>
      <c r="B39" s="7"/>
      <c r="C39" s="22"/>
      <c r="D39" s="25"/>
      <c r="E39" s="25"/>
      <c r="F39" s="23"/>
      <c r="G39" s="47"/>
      <c r="H39" s="24">
        <v>1</v>
      </c>
      <c r="I39" s="24">
        <v>1</v>
      </c>
      <c r="J39" s="24">
        <v>1</v>
      </c>
      <c r="K39" s="24">
        <v>1</v>
      </c>
      <c r="L39" s="49"/>
      <c r="M39" s="24">
        <v>1</v>
      </c>
      <c r="N39" s="24">
        <v>1</v>
      </c>
      <c r="O39" s="24">
        <v>1</v>
      </c>
      <c r="P39" s="24">
        <v>1</v>
      </c>
      <c r="Q39" s="49"/>
      <c r="R39" s="35">
        <f t="shared" si="0"/>
        <v>50</v>
      </c>
      <c r="S39" s="52"/>
      <c r="T39" s="24"/>
      <c r="U39" s="56"/>
      <c r="V39" s="41"/>
      <c r="W39" s="55"/>
      <c r="X39" s="55"/>
      <c r="Y39" s="55"/>
      <c r="Z39" s="71"/>
      <c r="AA39" s="41">
        <f t="shared" si="1"/>
        <v>0</v>
      </c>
      <c r="AB39" s="41">
        <f t="shared" si="2"/>
        <v>0</v>
      </c>
      <c r="AC39" s="41">
        <f t="shared" si="3"/>
        <v>0</v>
      </c>
      <c r="AD39" s="13"/>
      <c r="AE39" s="35">
        <f>AVERAGE(AA39:AC39)*R39/100000</f>
        <v>0</v>
      </c>
      <c r="AF39" s="37">
        <f t="shared" si="6"/>
        <v>16</v>
      </c>
      <c r="AG39" s="37">
        <f t="shared" si="7"/>
        <v>32</v>
      </c>
      <c r="AH39" s="38">
        <f t="shared" si="8"/>
        <v>50</v>
      </c>
      <c r="AI39" s="37">
        <v>1</v>
      </c>
      <c r="AJ39" s="37">
        <v>1</v>
      </c>
    </row>
    <row r="40" spans="1:36" s="9" customFormat="1" ht="57" customHeight="1">
      <c r="A40" s="7"/>
      <c r="B40" s="7"/>
      <c r="C40" s="22"/>
      <c r="D40" s="25"/>
      <c r="E40" s="25"/>
      <c r="F40" s="23"/>
      <c r="G40" s="47"/>
      <c r="H40" s="24">
        <v>1</v>
      </c>
      <c r="I40" s="24">
        <v>1</v>
      </c>
      <c r="J40" s="24">
        <v>1</v>
      </c>
      <c r="K40" s="24">
        <v>1</v>
      </c>
      <c r="L40" s="49"/>
      <c r="M40" s="24">
        <v>1</v>
      </c>
      <c r="N40" s="24">
        <v>1</v>
      </c>
      <c r="O40" s="24">
        <v>1</v>
      </c>
      <c r="P40" s="24">
        <v>1</v>
      </c>
      <c r="Q40" s="49"/>
      <c r="R40" s="35">
        <f t="shared" si="0"/>
        <v>50</v>
      </c>
      <c r="S40" s="52"/>
      <c r="T40" s="24"/>
      <c r="U40" s="56"/>
      <c r="V40" s="41"/>
      <c r="W40" s="55"/>
      <c r="X40" s="55"/>
      <c r="Y40" s="55"/>
      <c r="Z40" s="71"/>
      <c r="AA40" s="41">
        <f t="shared" si="1"/>
        <v>0</v>
      </c>
      <c r="AB40" s="41">
        <f t="shared" si="2"/>
        <v>0</v>
      </c>
      <c r="AC40" s="41">
        <f t="shared" si="3"/>
        <v>0</v>
      </c>
      <c r="AD40" s="14"/>
      <c r="AE40" s="35">
        <f>AVERAGE(AA40:AC40)*R40/100000</f>
        <v>0</v>
      </c>
      <c r="AF40" s="37">
        <f t="shared" si="6"/>
        <v>16</v>
      </c>
      <c r="AG40" s="37">
        <f t="shared" si="7"/>
        <v>32</v>
      </c>
      <c r="AH40" s="38">
        <f t="shared" si="8"/>
        <v>50</v>
      </c>
      <c r="AI40" s="37">
        <v>1</v>
      </c>
      <c r="AJ40" s="37">
        <v>1</v>
      </c>
    </row>
    <row r="41" spans="1:36" s="11" customFormat="1" ht="57" customHeight="1">
      <c r="A41" s="7"/>
      <c r="B41" s="7"/>
      <c r="C41" s="22"/>
      <c r="D41" s="25"/>
      <c r="E41" s="25"/>
      <c r="F41" s="23"/>
      <c r="G41" s="47"/>
      <c r="H41" s="24">
        <v>1</v>
      </c>
      <c r="I41" s="24">
        <v>1</v>
      </c>
      <c r="J41" s="24">
        <v>1</v>
      </c>
      <c r="K41" s="24">
        <v>1</v>
      </c>
      <c r="L41" s="49"/>
      <c r="M41" s="24">
        <v>1</v>
      </c>
      <c r="N41" s="24">
        <v>1</v>
      </c>
      <c r="O41" s="24">
        <v>1</v>
      </c>
      <c r="P41" s="24">
        <v>1</v>
      </c>
      <c r="Q41" s="49"/>
      <c r="R41" s="35">
        <f t="shared" si="0"/>
        <v>50</v>
      </c>
      <c r="S41" s="52"/>
      <c r="T41" s="24"/>
      <c r="U41" s="56"/>
      <c r="V41" s="41"/>
      <c r="W41" s="55"/>
      <c r="X41" s="55"/>
      <c r="Y41" s="55"/>
      <c r="Z41" s="71"/>
      <c r="AA41" s="41">
        <f t="shared" si="1"/>
        <v>0</v>
      </c>
      <c r="AB41" s="41">
        <f t="shared" si="2"/>
        <v>0</v>
      </c>
      <c r="AC41" s="41">
        <f t="shared" si="3"/>
        <v>0</v>
      </c>
      <c r="AD41" s="16"/>
      <c r="AE41" s="35">
        <f>AVERAGE(AA41:AC41)*R41/100000</f>
        <v>0</v>
      </c>
      <c r="AF41" s="37">
        <f t="shared" si="6"/>
        <v>16</v>
      </c>
      <c r="AG41" s="37">
        <f t="shared" si="7"/>
        <v>32</v>
      </c>
      <c r="AH41" s="38">
        <f t="shared" si="8"/>
        <v>50</v>
      </c>
      <c r="AI41" s="37">
        <v>1</v>
      </c>
      <c r="AJ41" s="37">
        <v>1</v>
      </c>
    </row>
    <row r="42" spans="1:36" s="5" customFormat="1" ht="57" customHeight="1">
      <c r="A42" s="7"/>
      <c r="B42" s="7"/>
      <c r="C42" s="22"/>
      <c r="D42" s="25"/>
      <c r="E42" s="25"/>
      <c r="F42" s="23"/>
      <c r="G42" s="47"/>
      <c r="H42" s="24">
        <v>1</v>
      </c>
      <c r="I42" s="24">
        <v>1</v>
      </c>
      <c r="J42" s="24">
        <v>1</v>
      </c>
      <c r="K42" s="24">
        <v>1</v>
      </c>
      <c r="L42" s="49"/>
      <c r="M42" s="24">
        <v>1</v>
      </c>
      <c r="N42" s="24">
        <v>1</v>
      </c>
      <c r="O42" s="24">
        <v>1</v>
      </c>
      <c r="P42" s="24">
        <v>1</v>
      </c>
      <c r="Q42" s="49"/>
      <c r="R42" s="35">
        <f t="shared" si="0"/>
        <v>50</v>
      </c>
      <c r="S42" s="52"/>
      <c r="T42" s="24"/>
      <c r="U42" s="56"/>
      <c r="V42" s="41"/>
      <c r="W42" s="55"/>
      <c r="X42" s="55"/>
      <c r="Y42" s="55"/>
      <c r="Z42" s="71"/>
      <c r="AA42" s="41">
        <f t="shared" si="1"/>
        <v>0</v>
      </c>
      <c r="AB42" s="41">
        <f t="shared" si="2"/>
        <v>0</v>
      </c>
      <c r="AC42" s="41">
        <f t="shared" si="3"/>
        <v>0</v>
      </c>
      <c r="AD42" s="13"/>
      <c r="AE42" s="35">
        <f>AVERAGE(AA42:AC42)*R42/100000</f>
        <v>0</v>
      </c>
      <c r="AF42" s="37">
        <f t="shared" si="6"/>
        <v>16</v>
      </c>
      <c r="AG42" s="37">
        <f t="shared" si="7"/>
        <v>32</v>
      </c>
      <c r="AH42" s="38">
        <f t="shared" si="8"/>
        <v>50</v>
      </c>
      <c r="AI42" s="37">
        <v>1</v>
      </c>
      <c r="AJ42" s="37">
        <v>1</v>
      </c>
    </row>
    <row r="43" spans="1:36" s="5" customFormat="1" ht="57" customHeight="1">
      <c r="A43" s="7"/>
      <c r="B43" s="7"/>
      <c r="C43" s="22"/>
      <c r="D43" s="25"/>
      <c r="E43" s="25"/>
      <c r="F43" s="23"/>
      <c r="G43" s="47"/>
      <c r="H43" s="24">
        <v>1</v>
      </c>
      <c r="I43" s="24">
        <v>1</v>
      </c>
      <c r="J43" s="24">
        <v>1</v>
      </c>
      <c r="K43" s="24">
        <v>1</v>
      </c>
      <c r="L43" s="49"/>
      <c r="M43" s="24">
        <v>1</v>
      </c>
      <c r="N43" s="24">
        <v>1</v>
      </c>
      <c r="O43" s="24">
        <v>1</v>
      </c>
      <c r="P43" s="24">
        <v>1</v>
      </c>
      <c r="Q43" s="49"/>
      <c r="R43" s="35">
        <f t="shared" si="0"/>
        <v>50</v>
      </c>
      <c r="S43" s="52"/>
      <c r="T43" s="24"/>
      <c r="U43" s="56"/>
      <c r="V43" s="41"/>
      <c r="W43" s="55"/>
      <c r="X43" s="55"/>
      <c r="Y43" s="55"/>
      <c r="Z43" s="71"/>
      <c r="AA43" s="41">
        <f t="shared" si="1"/>
        <v>0</v>
      </c>
      <c r="AB43" s="41">
        <f t="shared" si="2"/>
        <v>0</v>
      </c>
      <c r="AC43" s="41">
        <f t="shared" si="3"/>
        <v>0</v>
      </c>
      <c r="AD43" s="13"/>
      <c r="AE43" s="35">
        <f>AVERAGE(AA43:AC43)*R43/100000</f>
        <v>0</v>
      </c>
      <c r="AF43" s="37">
        <f t="shared" si="6"/>
        <v>16</v>
      </c>
      <c r="AG43" s="37">
        <f t="shared" si="7"/>
        <v>32</v>
      </c>
      <c r="AH43" s="38">
        <f t="shared" si="8"/>
        <v>50</v>
      </c>
      <c r="AI43" s="37">
        <v>1</v>
      </c>
      <c r="AJ43" s="37">
        <v>1</v>
      </c>
    </row>
    <row r="44" spans="1:36" s="5" customFormat="1" ht="57" customHeight="1">
      <c r="A44" s="7"/>
      <c r="B44" s="7"/>
      <c r="C44" s="22"/>
      <c r="D44" s="25"/>
      <c r="E44" s="25"/>
      <c r="F44" s="23"/>
      <c r="G44" s="47"/>
      <c r="H44" s="24">
        <v>1</v>
      </c>
      <c r="I44" s="24">
        <v>1</v>
      </c>
      <c r="J44" s="24">
        <v>1</v>
      </c>
      <c r="K44" s="24">
        <v>1</v>
      </c>
      <c r="L44" s="49"/>
      <c r="M44" s="24">
        <v>1</v>
      </c>
      <c r="N44" s="24">
        <v>1</v>
      </c>
      <c r="O44" s="24">
        <v>1</v>
      </c>
      <c r="P44" s="24">
        <v>1</v>
      </c>
      <c r="Q44" s="49"/>
      <c r="R44" s="35">
        <f t="shared" si="0"/>
        <v>50</v>
      </c>
      <c r="S44" s="52"/>
      <c r="T44" s="24"/>
      <c r="U44" s="56"/>
      <c r="V44" s="41"/>
      <c r="W44" s="55"/>
      <c r="X44" s="55"/>
      <c r="Y44" s="55"/>
      <c r="Z44" s="71"/>
      <c r="AA44" s="41">
        <f t="shared" si="1"/>
        <v>0</v>
      </c>
      <c r="AB44" s="41">
        <f t="shared" si="2"/>
        <v>0</v>
      </c>
      <c r="AC44" s="41">
        <f t="shared" si="3"/>
        <v>0</v>
      </c>
      <c r="AD44" s="13"/>
      <c r="AE44" s="35">
        <f>AVERAGE(AA44:AC44)*R44/100000</f>
        <v>0</v>
      </c>
      <c r="AF44" s="37">
        <f t="shared" si="6"/>
        <v>16</v>
      </c>
      <c r="AG44" s="37">
        <f t="shared" si="7"/>
        <v>32</v>
      </c>
      <c r="AH44" s="38">
        <f t="shared" si="8"/>
        <v>50</v>
      </c>
      <c r="AI44" s="37">
        <v>1</v>
      </c>
      <c r="AJ44" s="37">
        <v>1</v>
      </c>
    </row>
    <row r="45" spans="1:36" s="9" customFormat="1" ht="57" customHeight="1">
      <c r="A45" s="7"/>
      <c r="B45" s="7"/>
      <c r="C45" s="22"/>
      <c r="D45" s="25"/>
      <c r="E45" s="25"/>
      <c r="F45" s="23"/>
      <c r="G45" s="47"/>
      <c r="H45" s="24">
        <v>1</v>
      </c>
      <c r="I45" s="24">
        <v>1</v>
      </c>
      <c r="J45" s="24">
        <v>1</v>
      </c>
      <c r="K45" s="24">
        <v>1</v>
      </c>
      <c r="L45" s="49"/>
      <c r="M45" s="24">
        <v>1</v>
      </c>
      <c r="N45" s="24">
        <v>1</v>
      </c>
      <c r="O45" s="24">
        <v>1</v>
      </c>
      <c r="P45" s="24">
        <v>1</v>
      </c>
      <c r="Q45" s="49"/>
      <c r="R45" s="35">
        <f t="shared" si="0"/>
        <v>50</v>
      </c>
      <c r="S45" s="52"/>
      <c r="T45" s="24"/>
      <c r="U45" s="56"/>
      <c r="V45" s="41"/>
      <c r="W45" s="55"/>
      <c r="X45" s="55"/>
      <c r="Y45" s="55"/>
      <c r="Z45" s="71"/>
      <c r="AA45" s="41">
        <f t="shared" si="1"/>
        <v>0</v>
      </c>
      <c r="AB45" s="41">
        <f t="shared" si="2"/>
        <v>0</v>
      </c>
      <c r="AC45" s="41">
        <f t="shared" si="3"/>
        <v>0</v>
      </c>
      <c r="AD45" s="14"/>
      <c r="AE45" s="35">
        <f>AVERAGE(AA45:AC45)*R45/100000</f>
        <v>0</v>
      </c>
      <c r="AF45" s="37">
        <f t="shared" si="6"/>
        <v>16</v>
      </c>
      <c r="AG45" s="37">
        <f t="shared" si="7"/>
        <v>32</v>
      </c>
      <c r="AH45" s="38">
        <f t="shared" si="8"/>
        <v>50</v>
      </c>
      <c r="AI45" s="37">
        <v>1</v>
      </c>
      <c r="AJ45" s="37">
        <v>1</v>
      </c>
    </row>
    <row r="46" spans="1:36" s="5" customFormat="1" ht="57" customHeight="1">
      <c r="A46" s="7"/>
      <c r="B46" s="7"/>
      <c r="C46" s="22"/>
      <c r="D46" s="25"/>
      <c r="E46" s="25"/>
      <c r="F46" s="23"/>
      <c r="G46" s="47"/>
      <c r="H46" s="24">
        <v>1</v>
      </c>
      <c r="I46" s="24">
        <v>1</v>
      </c>
      <c r="J46" s="24">
        <v>1</v>
      </c>
      <c r="K46" s="24">
        <v>1</v>
      </c>
      <c r="L46" s="49"/>
      <c r="M46" s="24">
        <v>1</v>
      </c>
      <c r="N46" s="24">
        <v>1</v>
      </c>
      <c r="O46" s="24">
        <v>1</v>
      </c>
      <c r="P46" s="24">
        <v>1</v>
      </c>
      <c r="Q46" s="49"/>
      <c r="R46" s="35">
        <f t="shared" si="0"/>
        <v>50</v>
      </c>
      <c r="S46" s="52"/>
      <c r="T46" s="24"/>
      <c r="U46" s="56"/>
      <c r="V46" s="41"/>
      <c r="W46" s="55"/>
      <c r="X46" s="55"/>
      <c r="Y46" s="55"/>
      <c r="Z46" s="71"/>
      <c r="AA46" s="41">
        <f t="shared" si="1"/>
        <v>0</v>
      </c>
      <c r="AB46" s="41">
        <f t="shared" si="2"/>
        <v>0</v>
      </c>
      <c r="AC46" s="41">
        <f t="shared" si="3"/>
        <v>0</v>
      </c>
      <c r="AD46" s="13"/>
      <c r="AE46" s="35">
        <f>AVERAGE(AA46:AC46)*R46/100000</f>
        <v>0</v>
      </c>
      <c r="AF46" s="37">
        <f t="shared" si="6"/>
        <v>16</v>
      </c>
      <c r="AG46" s="37">
        <f t="shared" si="7"/>
        <v>32</v>
      </c>
      <c r="AH46" s="38">
        <f t="shared" si="8"/>
        <v>50</v>
      </c>
      <c r="AI46" s="37">
        <v>1</v>
      </c>
      <c r="AJ46" s="37">
        <v>1</v>
      </c>
    </row>
    <row r="47" spans="1:36" s="10" customFormat="1" ht="57" customHeight="1">
      <c r="A47" s="7"/>
      <c r="B47" s="7"/>
      <c r="C47" s="22"/>
      <c r="D47" s="25"/>
      <c r="E47" s="25"/>
      <c r="F47" s="23"/>
      <c r="G47" s="47"/>
      <c r="H47" s="24">
        <v>1</v>
      </c>
      <c r="I47" s="24">
        <v>1</v>
      </c>
      <c r="J47" s="24">
        <v>1</v>
      </c>
      <c r="K47" s="24">
        <v>1</v>
      </c>
      <c r="L47" s="49"/>
      <c r="M47" s="24">
        <v>1</v>
      </c>
      <c r="N47" s="24">
        <v>1</v>
      </c>
      <c r="O47" s="24">
        <v>1</v>
      </c>
      <c r="P47" s="24">
        <v>1</v>
      </c>
      <c r="Q47" s="49"/>
      <c r="R47" s="35">
        <f t="shared" si="0"/>
        <v>50</v>
      </c>
      <c r="S47" s="52"/>
      <c r="T47" s="24"/>
      <c r="U47" s="56"/>
      <c r="V47" s="41"/>
      <c r="W47" s="55"/>
      <c r="X47" s="55"/>
      <c r="Y47" s="55"/>
      <c r="Z47" s="71"/>
      <c r="AA47" s="41">
        <f t="shared" si="1"/>
        <v>0</v>
      </c>
      <c r="AB47" s="41">
        <f t="shared" si="2"/>
        <v>0</v>
      </c>
      <c r="AC47" s="41">
        <f t="shared" si="3"/>
        <v>0</v>
      </c>
      <c r="AD47" s="15"/>
      <c r="AE47" s="35">
        <f>AVERAGE(AA47:AC47)*R47/100000</f>
        <v>0</v>
      </c>
      <c r="AF47" s="37">
        <f t="shared" si="6"/>
        <v>16</v>
      </c>
      <c r="AG47" s="37">
        <f t="shared" si="7"/>
        <v>32</v>
      </c>
      <c r="AH47" s="38">
        <f t="shared" si="8"/>
        <v>50</v>
      </c>
      <c r="AI47" s="37">
        <v>1</v>
      </c>
      <c r="AJ47" s="37">
        <v>1</v>
      </c>
    </row>
    <row r="48" spans="1:36" s="10" customFormat="1" ht="57" customHeight="1">
      <c r="A48" s="7"/>
      <c r="B48" s="7"/>
      <c r="C48" s="22"/>
      <c r="D48" s="25"/>
      <c r="E48" s="25"/>
      <c r="F48" s="23"/>
      <c r="G48" s="47"/>
      <c r="H48" s="24">
        <v>1</v>
      </c>
      <c r="I48" s="24">
        <v>1</v>
      </c>
      <c r="J48" s="24">
        <v>1</v>
      </c>
      <c r="K48" s="24">
        <v>1</v>
      </c>
      <c r="L48" s="49"/>
      <c r="M48" s="24">
        <v>1</v>
      </c>
      <c r="N48" s="24">
        <v>1</v>
      </c>
      <c r="O48" s="24">
        <v>1</v>
      </c>
      <c r="P48" s="24">
        <v>1</v>
      </c>
      <c r="Q48" s="49"/>
      <c r="R48" s="35">
        <f t="shared" si="0"/>
        <v>50</v>
      </c>
      <c r="S48" s="52"/>
      <c r="T48" s="24"/>
      <c r="U48" s="56"/>
      <c r="V48" s="41"/>
      <c r="W48" s="55"/>
      <c r="X48" s="55"/>
      <c r="Y48" s="55"/>
      <c r="Z48" s="71"/>
      <c r="AA48" s="41">
        <f t="shared" si="1"/>
        <v>0</v>
      </c>
      <c r="AB48" s="41">
        <f t="shared" si="2"/>
        <v>0</v>
      </c>
      <c r="AC48" s="41">
        <f t="shared" si="3"/>
        <v>0</v>
      </c>
      <c r="AD48" s="15"/>
      <c r="AE48" s="35">
        <f>AVERAGE(AA48:AC48)*R48/100000</f>
        <v>0</v>
      </c>
      <c r="AF48" s="37">
        <f t="shared" si="6"/>
        <v>16</v>
      </c>
      <c r="AG48" s="37">
        <f t="shared" si="7"/>
        <v>32</v>
      </c>
      <c r="AH48" s="38">
        <f t="shared" si="8"/>
        <v>50</v>
      </c>
      <c r="AI48" s="37">
        <v>1</v>
      </c>
      <c r="AJ48" s="37">
        <v>1</v>
      </c>
    </row>
    <row r="49" spans="1:36" s="9" customFormat="1" ht="57" customHeight="1">
      <c r="A49" s="7"/>
      <c r="B49" s="7"/>
      <c r="C49" s="22"/>
      <c r="D49" s="25"/>
      <c r="E49" s="25"/>
      <c r="F49" s="23"/>
      <c r="G49" s="47"/>
      <c r="H49" s="24">
        <v>1</v>
      </c>
      <c r="I49" s="24">
        <v>1</v>
      </c>
      <c r="J49" s="24">
        <v>1</v>
      </c>
      <c r="K49" s="24">
        <v>1</v>
      </c>
      <c r="L49" s="49"/>
      <c r="M49" s="24">
        <v>1</v>
      </c>
      <c r="N49" s="24">
        <v>1</v>
      </c>
      <c r="O49" s="24">
        <v>1</v>
      </c>
      <c r="P49" s="24">
        <v>1</v>
      </c>
      <c r="Q49" s="49"/>
      <c r="R49" s="35">
        <f t="shared" si="0"/>
        <v>50</v>
      </c>
      <c r="S49" s="52"/>
      <c r="T49" s="24"/>
      <c r="U49" s="56"/>
      <c r="V49" s="41"/>
      <c r="W49" s="55"/>
      <c r="X49" s="55"/>
      <c r="Y49" s="55"/>
      <c r="Z49" s="71"/>
      <c r="AA49" s="41">
        <f t="shared" si="1"/>
        <v>0</v>
      </c>
      <c r="AB49" s="41">
        <f t="shared" si="2"/>
        <v>0</v>
      </c>
      <c r="AC49" s="41">
        <f t="shared" si="3"/>
        <v>0</v>
      </c>
      <c r="AD49" s="14"/>
      <c r="AE49" s="35">
        <f>AVERAGE(AA49:AC49)*R49/100000</f>
        <v>0</v>
      </c>
      <c r="AF49" s="37">
        <f t="shared" si="6"/>
        <v>16</v>
      </c>
      <c r="AG49" s="37">
        <f t="shared" si="7"/>
        <v>32</v>
      </c>
      <c r="AH49" s="38">
        <f t="shared" si="8"/>
        <v>50</v>
      </c>
      <c r="AI49" s="37">
        <v>1</v>
      </c>
      <c r="AJ49" s="37">
        <v>1</v>
      </c>
    </row>
    <row r="50" spans="1:36" s="10" customFormat="1" ht="57" customHeight="1">
      <c r="A50" s="7"/>
      <c r="B50" s="7"/>
      <c r="C50" s="22"/>
      <c r="D50" s="25"/>
      <c r="E50" s="25"/>
      <c r="F50" s="23"/>
      <c r="G50" s="47"/>
      <c r="H50" s="24">
        <v>1</v>
      </c>
      <c r="I50" s="24">
        <v>1</v>
      </c>
      <c r="J50" s="24">
        <v>1</v>
      </c>
      <c r="K50" s="24">
        <v>1</v>
      </c>
      <c r="L50" s="49"/>
      <c r="M50" s="24">
        <v>1</v>
      </c>
      <c r="N50" s="24">
        <v>1</v>
      </c>
      <c r="O50" s="24">
        <v>1</v>
      </c>
      <c r="P50" s="24">
        <v>1</v>
      </c>
      <c r="Q50" s="49"/>
      <c r="R50" s="35">
        <f t="shared" si="0"/>
        <v>50</v>
      </c>
      <c r="S50" s="52"/>
      <c r="T50" s="24"/>
      <c r="U50" s="56"/>
      <c r="V50" s="41"/>
      <c r="W50" s="55"/>
      <c r="X50" s="55"/>
      <c r="Y50" s="55"/>
      <c r="Z50" s="71"/>
      <c r="AA50" s="41">
        <f t="shared" si="1"/>
        <v>0</v>
      </c>
      <c r="AB50" s="41">
        <f t="shared" si="2"/>
        <v>0</v>
      </c>
      <c r="AC50" s="41">
        <f t="shared" si="3"/>
        <v>0</v>
      </c>
      <c r="AD50" s="15"/>
      <c r="AE50" s="35">
        <f>AVERAGE(AA50:AC50)*R50/100000</f>
        <v>0</v>
      </c>
      <c r="AF50" s="37">
        <f t="shared" si="6"/>
        <v>16</v>
      </c>
      <c r="AG50" s="37">
        <f t="shared" si="7"/>
        <v>32</v>
      </c>
      <c r="AH50" s="38">
        <f t="shared" si="8"/>
        <v>50</v>
      </c>
      <c r="AI50" s="37">
        <v>1</v>
      </c>
      <c r="AJ50" s="37">
        <v>1</v>
      </c>
    </row>
    <row r="51" spans="1:36" s="9" customFormat="1" ht="57" customHeight="1">
      <c r="A51" s="7"/>
      <c r="B51" s="7"/>
      <c r="C51" s="22"/>
      <c r="D51" s="25"/>
      <c r="E51" s="25"/>
      <c r="F51" s="23"/>
      <c r="G51" s="47"/>
      <c r="H51" s="24">
        <v>1</v>
      </c>
      <c r="I51" s="24">
        <v>1</v>
      </c>
      <c r="J51" s="24">
        <v>1</v>
      </c>
      <c r="K51" s="24">
        <v>1</v>
      </c>
      <c r="L51" s="49"/>
      <c r="M51" s="24">
        <v>1</v>
      </c>
      <c r="N51" s="24">
        <v>1</v>
      </c>
      <c r="O51" s="24">
        <v>1</v>
      </c>
      <c r="P51" s="24">
        <v>1</v>
      </c>
      <c r="Q51" s="49"/>
      <c r="R51" s="35">
        <f t="shared" si="0"/>
        <v>50</v>
      </c>
      <c r="S51" s="52"/>
      <c r="T51" s="24"/>
      <c r="U51" s="56"/>
      <c r="V51" s="41"/>
      <c r="W51" s="55"/>
      <c r="X51" s="55"/>
      <c r="Y51" s="55"/>
      <c r="Z51" s="71"/>
      <c r="AA51" s="41">
        <f t="shared" si="1"/>
        <v>0</v>
      </c>
      <c r="AB51" s="41">
        <f t="shared" si="2"/>
        <v>0</v>
      </c>
      <c r="AC51" s="41">
        <f t="shared" si="3"/>
        <v>0</v>
      </c>
      <c r="AD51" s="14"/>
      <c r="AE51" s="35">
        <f>AVERAGE(AA51:AC51)*R51/100000</f>
        <v>0</v>
      </c>
      <c r="AF51" s="37">
        <f t="shared" si="6"/>
        <v>16</v>
      </c>
      <c r="AG51" s="37">
        <f t="shared" si="7"/>
        <v>32</v>
      </c>
      <c r="AH51" s="38">
        <f t="shared" si="8"/>
        <v>50</v>
      </c>
      <c r="AI51" s="37">
        <v>1</v>
      </c>
      <c r="AJ51" s="37">
        <v>1</v>
      </c>
    </row>
    <row r="52" spans="1:36" s="10" customFormat="1" ht="57" customHeight="1">
      <c r="A52" s="7"/>
      <c r="B52" s="7"/>
      <c r="C52" s="22"/>
      <c r="D52" s="25"/>
      <c r="E52" s="25"/>
      <c r="F52" s="23"/>
      <c r="G52" s="47"/>
      <c r="H52" s="24">
        <v>1</v>
      </c>
      <c r="I52" s="24">
        <v>1</v>
      </c>
      <c r="J52" s="24">
        <v>1</v>
      </c>
      <c r="K52" s="24">
        <v>1</v>
      </c>
      <c r="L52" s="49"/>
      <c r="M52" s="24">
        <v>1</v>
      </c>
      <c r="N52" s="24">
        <v>1</v>
      </c>
      <c r="O52" s="24">
        <v>1</v>
      </c>
      <c r="P52" s="24">
        <v>1</v>
      </c>
      <c r="Q52" s="49"/>
      <c r="R52" s="35">
        <f t="shared" si="0"/>
        <v>50</v>
      </c>
      <c r="S52" s="52"/>
      <c r="T52" s="24"/>
      <c r="U52" s="56"/>
      <c r="V52" s="41"/>
      <c r="W52" s="55"/>
      <c r="X52" s="55"/>
      <c r="Y52" s="55"/>
      <c r="Z52" s="71"/>
      <c r="AA52" s="41">
        <f t="shared" si="1"/>
        <v>0</v>
      </c>
      <c r="AB52" s="41">
        <f t="shared" si="2"/>
        <v>0</v>
      </c>
      <c r="AC52" s="41">
        <f t="shared" si="3"/>
        <v>0</v>
      </c>
      <c r="AD52" s="15"/>
      <c r="AE52" s="35">
        <f>AVERAGE(AA52:AC52)*R52/100000</f>
        <v>0</v>
      </c>
      <c r="AF52" s="37">
        <f t="shared" si="6"/>
        <v>16</v>
      </c>
      <c r="AG52" s="37">
        <f t="shared" si="7"/>
        <v>32</v>
      </c>
      <c r="AH52" s="38">
        <f t="shared" si="8"/>
        <v>50</v>
      </c>
      <c r="AI52" s="37">
        <v>1</v>
      </c>
      <c r="AJ52" s="37">
        <v>1</v>
      </c>
    </row>
    <row r="53" spans="1:36" s="9" customFormat="1" ht="57" customHeight="1">
      <c r="A53" s="7"/>
      <c r="B53" s="7"/>
      <c r="C53" s="22"/>
      <c r="D53" s="25"/>
      <c r="E53" s="25"/>
      <c r="F53" s="23"/>
      <c r="G53" s="47"/>
      <c r="H53" s="24">
        <v>1</v>
      </c>
      <c r="I53" s="24">
        <v>1</v>
      </c>
      <c r="J53" s="24">
        <v>1</v>
      </c>
      <c r="K53" s="24">
        <v>1</v>
      </c>
      <c r="L53" s="49"/>
      <c r="M53" s="24">
        <v>1</v>
      </c>
      <c r="N53" s="24">
        <v>1</v>
      </c>
      <c r="O53" s="24">
        <v>1</v>
      </c>
      <c r="P53" s="24">
        <v>1</v>
      </c>
      <c r="Q53" s="49"/>
      <c r="R53" s="35">
        <f t="shared" si="0"/>
        <v>50</v>
      </c>
      <c r="S53" s="52"/>
      <c r="T53" s="24"/>
      <c r="U53" s="56"/>
      <c r="V53" s="41"/>
      <c r="W53" s="55"/>
      <c r="X53" s="55"/>
      <c r="Y53" s="55"/>
      <c r="Z53" s="71"/>
      <c r="AA53" s="41">
        <f t="shared" si="1"/>
        <v>0</v>
      </c>
      <c r="AB53" s="41">
        <f t="shared" si="2"/>
        <v>0</v>
      </c>
      <c r="AC53" s="41">
        <f t="shared" si="3"/>
        <v>0</v>
      </c>
      <c r="AD53" s="14"/>
      <c r="AE53" s="35">
        <f>AVERAGE(AA53:AC53)*R53/100000</f>
        <v>0</v>
      </c>
      <c r="AF53" s="37">
        <f t="shared" si="6"/>
        <v>16</v>
      </c>
      <c r="AG53" s="37">
        <f t="shared" si="7"/>
        <v>32</v>
      </c>
      <c r="AH53" s="38">
        <f t="shared" si="8"/>
        <v>50</v>
      </c>
      <c r="AI53" s="37">
        <v>1</v>
      </c>
      <c r="AJ53" s="37">
        <v>1</v>
      </c>
    </row>
    <row r="54" spans="1:36" s="5" customFormat="1" ht="57" customHeight="1">
      <c r="A54" s="7"/>
      <c r="B54" s="7"/>
      <c r="C54" s="22"/>
      <c r="D54" s="25"/>
      <c r="E54" s="25"/>
      <c r="F54" s="23"/>
      <c r="G54" s="47"/>
      <c r="H54" s="24">
        <v>1</v>
      </c>
      <c r="I54" s="24">
        <v>1</v>
      </c>
      <c r="J54" s="24">
        <v>1</v>
      </c>
      <c r="K54" s="24">
        <v>1</v>
      </c>
      <c r="L54" s="49"/>
      <c r="M54" s="24">
        <v>1</v>
      </c>
      <c r="N54" s="24">
        <v>1</v>
      </c>
      <c r="O54" s="24">
        <v>1</v>
      </c>
      <c r="P54" s="24">
        <v>1</v>
      </c>
      <c r="Q54" s="49"/>
      <c r="R54" s="35">
        <f t="shared" si="0"/>
        <v>50</v>
      </c>
      <c r="S54" s="52"/>
      <c r="T54" s="24"/>
      <c r="U54" s="56"/>
      <c r="V54" s="41"/>
      <c r="W54" s="55"/>
      <c r="X54" s="55"/>
      <c r="Y54" s="55"/>
      <c r="Z54" s="71"/>
      <c r="AA54" s="41">
        <f t="shared" si="1"/>
        <v>0</v>
      </c>
      <c r="AB54" s="41">
        <f t="shared" si="2"/>
        <v>0</v>
      </c>
      <c r="AC54" s="41">
        <f t="shared" si="3"/>
        <v>0</v>
      </c>
      <c r="AD54" s="13"/>
      <c r="AE54" s="35">
        <f>AVERAGE(AA54:AC54)*R54/100000</f>
        <v>0</v>
      </c>
      <c r="AF54" s="37">
        <f t="shared" si="6"/>
        <v>16</v>
      </c>
      <c r="AG54" s="37">
        <f t="shared" si="7"/>
        <v>32</v>
      </c>
      <c r="AH54" s="38">
        <f t="shared" si="8"/>
        <v>50</v>
      </c>
      <c r="AI54" s="37">
        <v>1</v>
      </c>
      <c r="AJ54" s="37">
        <v>1</v>
      </c>
    </row>
    <row r="55" spans="1:36" s="5" customFormat="1" ht="57" customHeight="1"/>
  </sheetData>
  <autoFilter ref="C6:E6"/>
  <sortState ref="R4">
    <sortCondition descending="1" ref="R4"/>
  </sortState>
  <mergeCells count="2">
    <mergeCell ref="H5:K5"/>
    <mergeCell ref="M5:P5"/>
  </mergeCells>
  <pageMargins left="0.75" right="0.75" top="1" bottom="1" header="0.5" footer="0.5"/>
  <pageSetup paperSize="9" orientation="portrait" horizontalDpi="4294967292" verticalDpi="4294967292"/>
  <ignoredErrors>
    <ignoredError sqref="AA4:AC4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Backlog</vt:lpstr>
    </vt:vector>
  </TitlesOfParts>
  <Company>WebArts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Melcher</dc:creator>
  <cp:lastModifiedBy>Torsten Hubert</cp:lastModifiedBy>
  <dcterms:created xsi:type="dcterms:W3CDTF">2016-07-28T09:34:29Z</dcterms:created>
  <dcterms:modified xsi:type="dcterms:W3CDTF">2016-11-18T11:47:14Z</dcterms:modified>
</cp:coreProperties>
</file>